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filterPrivacy="1" defaultThemeVersion="124226"/>
  <xr:revisionPtr revIDLastSave="0" documentId="13_ncr:1_{9B9D9A81-6EB9-224D-A29C-F28FB14B64F6}" xr6:coauthVersionLast="47" xr6:coauthVersionMax="47" xr10:uidLastSave="{00000000-0000-0000-0000-000000000000}"/>
  <bookViews>
    <workbookView xWindow="32180" yWindow="-740" windowWidth="24140" windowHeight="14720" xr2:uid="{00000000-000D-0000-FFFF-FFFF00000000}"/>
  </bookViews>
  <sheets>
    <sheet name="Title " sheetId="19" r:id="rId1"/>
    <sheet name="Poultry Examplle" sheetId="28" r:id="rId2"/>
    <sheet name="Swine Example" sheetId="30" r:id="rId3"/>
    <sheet name="Ingredients for Swine" sheetId="26" r:id="rId4"/>
    <sheet name="Specifications for Swine" sheetId="27" r:id="rId5"/>
  </sheets>
  <definedNames>
    <definedName name="anscount" hidden="1">3</definedName>
    <definedName name="limcount" hidden="1">3</definedName>
    <definedName name="sencount" hidden="1">16</definedName>
    <definedName name="solver_adj" localSheetId="1" hidden="1">'Poultry Examplle'!$B$23:$P$23</definedName>
    <definedName name="solver_adj" localSheetId="2" hidden="1">'Swine Example'!$B$23:$P$23</definedName>
    <definedName name="solver_cvg" localSheetId="3" hidden="1">0.0001</definedName>
    <definedName name="solver_cvg" localSheetId="1" hidden="1">0.0001</definedName>
    <definedName name="solver_cvg" localSheetId="2" hidden="1">0.0001</definedName>
    <definedName name="solver_drv" localSheetId="3" hidden="1">1</definedName>
    <definedName name="solver_drv" localSheetId="1" hidden="1">2</definedName>
    <definedName name="solver_drv" localSheetId="2" hidden="1">2</definedName>
    <definedName name="solver_eng" localSheetId="3" hidden="1">1</definedName>
    <definedName name="solver_eng" localSheetId="1" hidden="1">2</definedName>
    <definedName name="solver_eng" localSheetId="2" hidden="1">2</definedName>
    <definedName name="solver_est" localSheetId="1" hidden="1">1</definedName>
    <definedName name="solver_est" localSheetId="2" hidden="1">1</definedName>
    <definedName name="solver_itr" localSheetId="3" hidden="1">2147483647</definedName>
    <definedName name="solver_itr" localSheetId="1" hidden="1">2147483647</definedName>
    <definedName name="solver_itr" localSheetId="2" hidden="1">2147483647</definedName>
    <definedName name="solver_lhs0" localSheetId="1" hidden="1">'Poultry Examplle'!$S$5</definedName>
    <definedName name="solver_lhs0" localSheetId="2" hidden="1">'Swine Example'!$S$5</definedName>
    <definedName name="solver_lhs1" localSheetId="1" hidden="1">'Poultry Examplle'!$B$23</definedName>
    <definedName name="solver_lhs1" localSheetId="2" hidden="1">'Swine Example'!$B$23</definedName>
    <definedName name="solver_lhs10" localSheetId="1" hidden="1">'Poultry Examplle'!$F$23</definedName>
    <definedName name="solver_lhs10" localSheetId="2" hidden="1">'Swine Example'!$F$23</definedName>
    <definedName name="solver_lhs11" localSheetId="1" hidden="1">'Poultry Examplle'!$F$23</definedName>
    <definedName name="solver_lhs11" localSheetId="2" hidden="1">'Swine Example'!$F$23</definedName>
    <definedName name="solver_lhs12" localSheetId="1" hidden="1">'Poultry Examplle'!$G$23</definedName>
    <definedName name="solver_lhs12" localSheetId="2" hidden="1">'Swine Example'!$G$23</definedName>
    <definedName name="solver_lhs13" localSheetId="1" hidden="1">'Poultry Examplle'!$G$23</definedName>
    <definedName name="solver_lhs13" localSheetId="2" hidden="1">'Swine Example'!$G$23</definedName>
    <definedName name="solver_lhs14" localSheetId="1" hidden="1">'Poultry Examplle'!$H$23</definedName>
    <definedName name="solver_lhs14" localSheetId="2" hidden="1">'Swine Example'!$H$23</definedName>
    <definedName name="solver_lhs15" localSheetId="1" hidden="1">'Poultry Examplle'!$H$23</definedName>
    <definedName name="solver_lhs15" localSheetId="2" hidden="1">'Swine Example'!$H$23</definedName>
    <definedName name="solver_lhs16" localSheetId="1" hidden="1">'Poultry Examplle'!$I$23</definedName>
    <definedName name="solver_lhs16" localSheetId="2" hidden="1">'Swine Example'!$I$23</definedName>
    <definedName name="solver_lhs17" localSheetId="1" hidden="1">'Poultry Examplle'!$I$23</definedName>
    <definedName name="solver_lhs17" localSheetId="2" hidden="1">'Swine Example'!$I$23</definedName>
    <definedName name="solver_lhs18" localSheetId="1" hidden="1">'Poultry Examplle'!$J$23</definedName>
    <definedName name="solver_lhs18" localSheetId="2" hidden="1">'Swine Example'!$J$23</definedName>
    <definedName name="solver_lhs19" localSheetId="1" hidden="1">'Poultry Examplle'!$J$23</definedName>
    <definedName name="solver_lhs19" localSheetId="2" hidden="1">'Swine Example'!$J$23</definedName>
    <definedName name="solver_lhs2" localSheetId="1" hidden="1">'Poultry Examplle'!$B$23</definedName>
    <definedName name="solver_lhs2" localSheetId="2" hidden="1">'Swine Example'!$B$23</definedName>
    <definedName name="solver_lhs20" localSheetId="1" hidden="1">'Poultry Examplle'!$K$23</definedName>
    <definedName name="solver_lhs20" localSheetId="2" hidden="1">'Swine Example'!$K$23</definedName>
    <definedName name="solver_lhs21" localSheetId="1" hidden="1">'Poultry Examplle'!$K$23</definedName>
    <definedName name="solver_lhs21" localSheetId="2" hidden="1">'Swine Example'!$K$23</definedName>
    <definedName name="solver_lhs22" localSheetId="1" hidden="1">'Poultry Examplle'!$L$23</definedName>
    <definedName name="solver_lhs22" localSheetId="2" hidden="1">'Swine Example'!$L$23</definedName>
    <definedName name="solver_lhs23" localSheetId="1" hidden="1">'Poultry Examplle'!$L$23</definedName>
    <definedName name="solver_lhs23" localSheetId="2" hidden="1">'Swine Example'!$L$23</definedName>
    <definedName name="solver_lhs24" localSheetId="1" hidden="1">'Poultry Examplle'!$M$23</definedName>
    <definedName name="solver_lhs24" localSheetId="2" hidden="1">'Swine Example'!$M$23</definedName>
    <definedName name="solver_lhs25" localSheetId="1" hidden="1">'Poultry Examplle'!$M$23</definedName>
    <definedName name="solver_lhs25" localSheetId="2" hidden="1">'Swine Example'!$M$23</definedName>
    <definedName name="solver_lhs26" localSheetId="1" hidden="1">'Poultry Examplle'!$N$23</definedName>
    <definedName name="solver_lhs26" localSheetId="2" hidden="1">'Swine Example'!$N$23</definedName>
    <definedName name="solver_lhs27" localSheetId="1" hidden="1">'Poultry Examplle'!$N$23</definedName>
    <definedName name="solver_lhs27" localSheetId="2" hidden="1">'Swine Example'!$N$23</definedName>
    <definedName name="solver_lhs28" localSheetId="1" hidden="1">'Poultry Examplle'!$O$23</definedName>
    <definedName name="solver_lhs28" localSheetId="2" hidden="1">'Swine Example'!$O$23</definedName>
    <definedName name="solver_lhs29" localSheetId="1" hidden="1">'Poultry Examplle'!$O$23</definedName>
    <definedName name="solver_lhs29" localSheetId="2" hidden="1">'Swine Example'!$O$23</definedName>
    <definedName name="solver_lhs3" localSheetId="1" hidden="1">'Poultry Examplle'!$B$23:$P$23</definedName>
    <definedName name="solver_lhs3" localSheetId="2" hidden="1">'Swine Example'!$B$23:$P$23</definedName>
    <definedName name="solver_lhs30" localSheetId="1" hidden="1">'Poultry Examplle'!$P$23</definedName>
    <definedName name="solver_lhs30" localSheetId="2" hidden="1">'Swine Example'!$P$23</definedName>
    <definedName name="solver_lhs31" localSheetId="1" hidden="1">'Poultry Examplle'!$P$23</definedName>
    <definedName name="solver_lhs31" localSheetId="2" hidden="1">'Swine Example'!$P$23</definedName>
    <definedName name="solver_lhs32" localSheetId="1" hidden="1">'Poultry Examplle'!$S$10</definedName>
    <definedName name="solver_lhs32" localSheetId="2" hidden="1">'Swine Example'!$S$10</definedName>
    <definedName name="solver_lhs33" localSheetId="1" hidden="1">'Poultry Examplle'!$S$10</definedName>
    <definedName name="solver_lhs33" localSheetId="2" hidden="1">'Swine Example'!$S$10</definedName>
    <definedName name="solver_lhs34" localSheetId="1" hidden="1">'Poultry Examplle'!$S$11</definedName>
    <definedName name="solver_lhs34" localSheetId="2" hidden="1">'Swine Example'!$S$11</definedName>
    <definedName name="solver_lhs35" localSheetId="1" hidden="1">'Poultry Examplle'!$S$11</definedName>
    <definedName name="solver_lhs35" localSheetId="2" hidden="1">'Swine Example'!$S$11</definedName>
    <definedName name="solver_lhs36" localSheetId="1" hidden="1">'Poultry Examplle'!$S$12</definedName>
    <definedName name="solver_lhs36" localSheetId="2" hidden="1">'Swine Example'!$S$12</definedName>
    <definedName name="solver_lhs37" localSheetId="1" hidden="1">'Poultry Examplle'!$S$12</definedName>
    <definedName name="solver_lhs37" localSheetId="2" hidden="1">'Swine Example'!$S$12</definedName>
    <definedName name="solver_lhs38" localSheetId="1" hidden="1">'Poultry Examplle'!$S$13</definedName>
    <definedName name="solver_lhs38" localSheetId="2" hidden="1">'Swine Example'!$S$13</definedName>
    <definedName name="solver_lhs39" localSheetId="1" hidden="1">'Poultry Examplle'!$S$13</definedName>
    <definedName name="solver_lhs39" localSheetId="2" hidden="1">'Swine Example'!$S$13</definedName>
    <definedName name="solver_lhs4" localSheetId="1" hidden="1">'Poultry Examplle'!$C$23</definedName>
    <definedName name="solver_lhs4" localSheetId="2" hidden="1">'Swine Example'!$C$23</definedName>
    <definedName name="solver_lhs40" localSheetId="1" hidden="1">'Poultry Examplle'!$S$14</definedName>
    <definedName name="solver_lhs40" localSheetId="2" hidden="1">'Swine Example'!$S$14</definedName>
    <definedName name="solver_lhs41" localSheetId="1" hidden="1">'Poultry Examplle'!$S$14</definedName>
    <definedName name="solver_lhs41" localSheetId="2" hidden="1">'Swine Example'!$S$14</definedName>
    <definedName name="solver_lhs42" localSheetId="1" hidden="1">'Poultry Examplle'!$S$15</definedName>
    <definedName name="solver_lhs42" localSheetId="2" hidden="1">'Swine Example'!$S$15</definedName>
    <definedName name="solver_lhs43" localSheetId="1" hidden="1">'Poultry Examplle'!$S$15</definedName>
    <definedName name="solver_lhs43" localSheetId="2" hidden="1">'Swine Example'!$S$15</definedName>
    <definedName name="solver_lhs44" localSheetId="1" hidden="1">'Poultry Examplle'!$S$16</definedName>
    <definedName name="solver_lhs44" localSheetId="2" hidden="1">'Swine Example'!$S$16</definedName>
    <definedName name="solver_lhs45" localSheetId="1" hidden="1">'Poultry Examplle'!$S$16</definedName>
    <definedName name="solver_lhs45" localSheetId="2" hidden="1">'Swine Example'!$S$16</definedName>
    <definedName name="solver_lhs46" localSheetId="1" hidden="1">'Poultry Examplle'!$S$17</definedName>
    <definedName name="solver_lhs46" localSheetId="2" hidden="1">'Swine Example'!$S$17</definedName>
    <definedName name="solver_lhs47" localSheetId="1" hidden="1">'Poultry Examplle'!$S$17</definedName>
    <definedName name="solver_lhs47" localSheetId="2" hidden="1">'Swine Example'!$S$17</definedName>
    <definedName name="solver_lhs48" localSheetId="1" hidden="1">'Poultry Examplle'!$S$18</definedName>
    <definedName name="solver_lhs48" localSheetId="2" hidden="1">'Swine Example'!$S$18</definedName>
    <definedName name="solver_lhs49" localSheetId="1" hidden="1">'Poultry Examplle'!$S$18</definedName>
    <definedName name="solver_lhs49" localSheetId="2" hidden="1">'Swine Example'!$S$18</definedName>
    <definedName name="solver_lhs5" localSheetId="1" hidden="1">'Poultry Examplle'!$C$23</definedName>
    <definedName name="solver_lhs5" localSheetId="2" hidden="1">'Swine Example'!$C$23</definedName>
    <definedName name="solver_lhs50" localSheetId="1" hidden="1">'Poultry Examplle'!$S$19</definedName>
    <definedName name="solver_lhs50" localSheetId="2" hidden="1">'Swine Example'!$S$19</definedName>
    <definedName name="solver_lhs51" localSheetId="1" hidden="1">'Poultry Examplle'!$S$19</definedName>
    <definedName name="solver_lhs51" localSheetId="2" hidden="1">'Swine Example'!$S$19</definedName>
    <definedName name="solver_lhs52" localSheetId="1" hidden="1">'Poultry Examplle'!$S$20</definedName>
    <definedName name="solver_lhs52" localSheetId="2" hidden="1">'Swine Example'!$S$20</definedName>
    <definedName name="solver_lhs53" localSheetId="1" hidden="1">'Poultry Examplle'!$S$20</definedName>
    <definedName name="solver_lhs53" localSheetId="2" hidden="1">'Swine Example'!$S$20</definedName>
    <definedName name="solver_lhs54" localSheetId="1" hidden="1">'Poultry Examplle'!$S$21</definedName>
    <definedName name="solver_lhs54" localSheetId="2" hidden="1">'Swine Example'!$S$21</definedName>
    <definedName name="solver_lhs55" localSheetId="1" hidden="1">'Poultry Examplle'!$S$21</definedName>
    <definedName name="solver_lhs55" localSheetId="2" hidden="1">'Swine Example'!$S$21</definedName>
    <definedName name="solver_lhs56" localSheetId="1" hidden="1">'Poultry Examplle'!$S$22</definedName>
    <definedName name="solver_lhs56" localSheetId="2" hidden="1">'Swine Example'!$S$22</definedName>
    <definedName name="solver_lhs57" localSheetId="1" hidden="1">'Poultry Examplle'!$S$22</definedName>
    <definedName name="solver_lhs57" localSheetId="2" hidden="1">'Swine Example'!$S$22</definedName>
    <definedName name="solver_lhs58" localSheetId="1" hidden="1">'Poultry Examplle'!$S$5</definedName>
    <definedName name="solver_lhs58" localSheetId="2" hidden="1">'Swine Example'!$S$5</definedName>
    <definedName name="solver_lhs59" localSheetId="1" hidden="1">'Poultry Examplle'!$S$5</definedName>
    <definedName name="solver_lhs59" localSheetId="2" hidden="1">'Swine Example'!$S$5</definedName>
    <definedName name="solver_lhs6" localSheetId="1" hidden="1">'Poultry Examplle'!$D$23</definedName>
    <definedName name="solver_lhs6" localSheetId="2" hidden="1">'Swine Example'!$D$23</definedName>
    <definedName name="solver_lhs60" localSheetId="1" hidden="1">'Poultry Examplle'!$S$6</definedName>
    <definedName name="solver_lhs60" localSheetId="2" hidden="1">'Swine Example'!$S$6</definedName>
    <definedName name="solver_lhs61" localSheetId="1" hidden="1">'Poultry Examplle'!$S$6</definedName>
    <definedName name="solver_lhs61" localSheetId="2" hidden="1">'Swine Example'!$S$6</definedName>
    <definedName name="solver_lhs62" localSheetId="1" hidden="1">'Poultry Examplle'!$S$7</definedName>
    <definedName name="solver_lhs62" localSheetId="2" hidden="1">'Swine Example'!$S$7</definedName>
    <definedName name="solver_lhs63" localSheetId="1" hidden="1">'Poultry Examplle'!$S$7</definedName>
    <definedName name="solver_lhs63" localSheetId="2" hidden="1">'Swine Example'!$S$7</definedName>
    <definedName name="solver_lhs64" localSheetId="1" hidden="1">'Poultry Examplle'!$S$8</definedName>
    <definedName name="solver_lhs64" localSheetId="2" hidden="1">'Swine Example'!$S$8</definedName>
    <definedName name="solver_lhs65" localSheetId="1" hidden="1">'Poultry Examplle'!$S$8</definedName>
    <definedName name="solver_lhs65" localSheetId="2" hidden="1">'Swine Example'!$S$8</definedName>
    <definedName name="solver_lhs66" localSheetId="1" hidden="1">'Poultry Examplle'!$S$9</definedName>
    <definedName name="solver_lhs66" localSheetId="2" hidden="1">'Swine Example'!$S$9</definedName>
    <definedName name="solver_lhs67" localSheetId="1" hidden="1">'Poultry Examplle'!$S$9</definedName>
    <definedName name="solver_lhs67" localSheetId="2" hidden="1">'Swine Example'!$S$9</definedName>
    <definedName name="solver_lhs68" localSheetId="1" hidden="1">'Poultry Examplle'!$S$9</definedName>
    <definedName name="solver_lhs68" localSheetId="2" hidden="1">'Swine Example'!$S$9</definedName>
    <definedName name="solver_lhs69" localSheetId="1" hidden="1">'Poultry Examplle'!$S$9</definedName>
    <definedName name="solver_lhs69" localSheetId="2" hidden="1">'Swine Example'!$S$9</definedName>
    <definedName name="solver_lhs7" localSheetId="1" hidden="1">'Poultry Examplle'!$D$23</definedName>
    <definedName name="solver_lhs7" localSheetId="2" hidden="1">'Swine Example'!$D$23</definedName>
    <definedName name="solver_lhs8" localSheetId="1" hidden="1">'Poultry Examplle'!$E$23</definedName>
    <definedName name="solver_lhs8" localSheetId="2" hidden="1">'Swine Example'!$E$23</definedName>
    <definedName name="solver_lhs9" localSheetId="1" hidden="1">'Poultry Examplle'!$E$23</definedName>
    <definedName name="solver_lhs9" localSheetId="2" hidden="1">'Swine Example'!$E$23</definedName>
    <definedName name="solver_lin" localSheetId="3" hidden="1">2</definedName>
    <definedName name="solver_lin" localSheetId="1" hidden="1">1</definedName>
    <definedName name="solver_lin" localSheetId="2" hidden="1">1</definedName>
    <definedName name="solver_mip" localSheetId="3" hidden="1">2147483647</definedName>
    <definedName name="solver_mip" localSheetId="1" hidden="1">2147483647</definedName>
    <definedName name="solver_mip" localSheetId="2" hidden="1">2147483647</definedName>
    <definedName name="solver_mni" localSheetId="3" hidden="1">30</definedName>
    <definedName name="solver_mni" localSheetId="1" hidden="1">30</definedName>
    <definedName name="solver_mni" localSheetId="2" hidden="1">30</definedName>
    <definedName name="solver_mrt" localSheetId="3" hidden="1">0.075</definedName>
    <definedName name="solver_mrt" localSheetId="1" hidden="1">0.075</definedName>
    <definedName name="solver_mrt" localSheetId="2" hidden="1">0.075</definedName>
    <definedName name="solver_msl" localSheetId="3" hidden="1">2</definedName>
    <definedName name="solver_msl" localSheetId="1" hidden="1">2</definedName>
    <definedName name="solver_msl" localSheetId="2" hidden="1">2</definedName>
    <definedName name="solver_neg" localSheetId="3" hidden="1">1</definedName>
    <definedName name="solver_neg" localSheetId="1" hidden="1">1</definedName>
    <definedName name="solver_neg" localSheetId="2" hidden="1">1</definedName>
    <definedName name="solver_nod" localSheetId="3" hidden="1">2147483647</definedName>
    <definedName name="solver_nod" localSheetId="1" hidden="1">2147483647</definedName>
    <definedName name="solver_nod" localSheetId="2" hidden="1">2147483647</definedName>
    <definedName name="solver_num" localSheetId="3" hidden="1">0</definedName>
    <definedName name="solver_num" localSheetId="1" hidden="1">67</definedName>
    <definedName name="solver_num" localSheetId="2" hidden="1">67</definedName>
    <definedName name="solver_nwt" localSheetId="1" hidden="1">1</definedName>
    <definedName name="solver_nwt" localSheetId="2" hidden="1">1</definedName>
    <definedName name="solver_opt" localSheetId="3" hidden="1">'Ingredients for Swine'!$N$23</definedName>
    <definedName name="solver_opt" localSheetId="1" hidden="1">'Poultry Examplle'!$B$27</definedName>
    <definedName name="solver_opt" localSheetId="2" hidden="1">'Swine Example'!$B$27</definedName>
    <definedName name="solver_pre" localSheetId="3" hidden="1">0.000001</definedName>
    <definedName name="solver_pre" localSheetId="1" hidden="1">0.000000001</definedName>
    <definedName name="solver_pre" localSheetId="2" hidden="1">0.000000001</definedName>
    <definedName name="solver_rbv" localSheetId="3" hidden="1">1</definedName>
    <definedName name="solver_rbv" localSheetId="1" hidden="1">2</definedName>
    <definedName name="solver_rbv" localSheetId="2" hidden="1">2</definedName>
    <definedName name="solver_rel0" localSheetId="1" hidden="1">2</definedName>
    <definedName name="solver_rel0" localSheetId="2" hidden="1">2</definedName>
    <definedName name="solver_rel1" localSheetId="1" hidden="1">1</definedName>
    <definedName name="solver_rel1" localSheetId="2" hidden="1">1</definedName>
    <definedName name="solver_rel10" localSheetId="1" hidden="1">1</definedName>
    <definedName name="solver_rel10" localSheetId="2" hidden="1">1</definedName>
    <definedName name="solver_rel11" localSheetId="1" hidden="1">3</definedName>
    <definedName name="solver_rel11" localSheetId="2" hidden="1">3</definedName>
    <definedName name="solver_rel12" localSheetId="1" hidden="1">1</definedName>
    <definedName name="solver_rel12" localSheetId="2" hidden="1">1</definedName>
    <definedName name="solver_rel13" localSheetId="1" hidden="1">3</definedName>
    <definedName name="solver_rel13" localSheetId="2" hidden="1">3</definedName>
    <definedName name="solver_rel14" localSheetId="1" hidden="1">1</definedName>
    <definedName name="solver_rel14" localSheetId="2" hidden="1">1</definedName>
    <definedName name="solver_rel15" localSheetId="1" hidden="1">3</definedName>
    <definedName name="solver_rel15" localSheetId="2" hidden="1">3</definedName>
    <definedName name="solver_rel16" localSheetId="1" hidden="1">1</definedName>
    <definedName name="solver_rel16" localSheetId="2" hidden="1">1</definedName>
    <definedName name="solver_rel17" localSheetId="1" hidden="1">3</definedName>
    <definedName name="solver_rel17" localSheetId="2" hidden="1">3</definedName>
    <definedName name="solver_rel18" localSheetId="1" hidden="1">1</definedName>
    <definedName name="solver_rel18" localSheetId="2" hidden="1">1</definedName>
    <definedName name="solver_rel19" localSheetId="1" hidden="1">3</definedName>
    <definedName name="solver_rel19" localSheetId="2" hidden="1">3</definedName>
    <definedName name="solver_rel2" localSheetId="1" hidden="1">3</definedName>
    <definedName name="solver_rel2" localSheetId="2" hidden="1">3</definedName>
    <definedName name="solver_rel20" localSheetId="1" hidden="1">1</definedName>
    <definedName name="solver_rel20" localSheetId="2" hidden="1">1</definedName>
    <definedName name="solver_rel21" localSheetId="1" hidden="1">3</definedName>
    <definedName name="solver_rel21" localSheetId="2" hidden="1">3</definedName>
    <definedName name="solver_rel22" localSheetId="1" hidden="1">1</definedName>
    <definedName name="solver_rel22" localSheetId="2" hidden="1">1</definedName>
    <definedName name="solver_rel23" localSheetId="1" hidden="1">3</definedName>
    <definedName name="solver_rel23" localSheetId="2" hidden="1">3</definedName>
    <definedName name="solver_rel24" localSheetId="1" hidden="1">1</definedName>
    <definedName name="solver_rel24" localSheetId="2" hidden="1">1</definedName>
    <definedName name="solver_rel25" localSheetId="1" hidden="1">3</definedName>
    <definedName name="solver_rel25" localSheetId="2" hidden="1">3</definedName>
    <definedName name="solver_rel26" localSheetId="1" hidden="1">1</definedName>
    <definedName name="solver_rel26" localSheetId="2" hidden="1">1</definedName>
    <definedName name="solver_rel27" localSheetId="1" hidden="1">3</definedName>
    <definedName name="solver_rel27" localSheetId="2" hidden="1">3</definedName>
    <definedName name="solver_rel28" localSheetId="1" hidden="1">1</definedName>
    <definedName name="solver_rel28" localSheetId="2" hidden="1">1</definedName>
    <definedName name="solver_rel29" localSheetId="1" hidden="1">3</definedName>
    <definedName name="solver_rel29" localSheetId="2" hidden="1">3</definedName>
    <definedName name="solver_rel3" localSheetId="1" hidden="1">3</definedName>
    <definedName name="solver_rel3" localSheetId="2" hidden="1">3</definedName>
    <definedName name="solver_rel30" localSheetId="1" hidden="1">1</definedName>
    <definedName name="solver_rel30" localSheetId="2" hidden="1">1</definedName>
    <definedName name="solver_rel31" localSheetId="1" hidden="1">3</definedName>
    <definedName name="solver_rel31" localSheetId="2" hidden="1">3</definedName>
    <definedName name="solver_rel32" localSheetId="1" hidden="1">1</definedName>
    <definedName name="solver_rel32" localSheetId="2" hidden="1">1</definedName>
    <definedName name="solver_rel33" localSheetId="1" hidden="1">3</definedName>
    <definedName name="solver_rel33" localSheetId="2" hidden="1">3</definedName>
    <definedName name="solver_rel34" localSheetId="1" hidden="1">1</definedName>
    <definedName name="solver_rel34" localSheetId="2" hidden="1">1</definedName>
    <definedName name="solver_rel35" localSheetId="1" hidden="1">3</definedName>
    <definedName name="solver_rel35" localSheetId="2" hidden="1">3</definedName>
    <definedName name="solver_rel36" localSheetId="1" hidden="1">1</definedName>
    <definedName name="solver_rel36" localSheetId="2" hidden="1">1</definedName>
    <definedName name="solver_rel37" localSheetId="1" hidden="1">3</definedName>
    <definedName name="solver_rel37" localSheetId="2" hidden="1">3</definedName>
    <definedName name="solver_rel38" localSheetId="1" hidden="1">1</definedName>
    <definedName name="solver_rel38" localSheetId="2" hidden="1">1</definedName>
    <definedName name="solver_rel39" localSheetId="1" hidden="1">3</definedName>
    <definedName name="solver_rel39" localSheetId="2" hidden="1">3</definedName>
    <definedName name="solver_rel4" localSheetId="1" hidden="1">1</definedName>
    <definedName name="solver_rel4" localSheetId="2" hidden="1">1</definedName>
    <definedName name="solver_rel40" localSheetId="1" hidden="1">1</definedName>
    <definedName name="solver_rel40" localSheetId="2" hidden="1">1</definedName>
    <definedName name="solver_rel41" localSheetId="1" hidden="1">3</definedName>
    <definedName name="solver_rel41" localSheetId="2" hidden="1">3</definedName>
    <definedName name="solver_rel42" localSheetId="1" hidden="1">1</definedName>
    <definedName name="solver_rel42" localSheetId="2" hidden="1">1</definedName>
    <definedName name="solver_rel43" localSheetId="1" hidden="1">3</definedName>
    <definedName name="solver_rel43" localSheetId="2" hidden="1">3</definedName>
    <definedName name="solver_rel44" localSheetId="1" hidden="1">1</definedName>
    <definedName name="solver_rel44" localSheetId="2" hidden="1">1</definedName>
    <definedName name="solver_rel45" localSheetId="1" hidden="1">3</definedName>
    <definedName name="solver_rel45" localSheetId="2" hidden="1">3</definedName>
    <definedName name="solver_rel46" localSheetId="1" hidden="1">1</definedName>
    <definedName name="solver_rel46" localSheetId="2" hidden="1">1</definedName>
    <definedName name="solver_rel47" localSheetId="1" hidden="1">3</definedName>
    <definedName name="solver_rel47" localSheetId="2" hidden="1">3</definedName>
    <definedName name="solver_rel48" localSheetId="1" hidden="1">1</definedName>
    <definedName name="solver_rel48" localSheetId="2" hidden="1">1</definedName>
    <definedName name="solver_rel49" localSheetId="1" hidden="1">3</definedName>
    <definedName name="solver_rel49" localSheetId="2" hidden="1">3</definedName>
    <definedName name="solver_rel5" localSheetId="1" hidden="1">3</definedName>
    <definedName name="solver_rel5" localSheetId="2" hidden="1">3</definedName>
    <definedName name="solver_rel50" localSheetId="1" hidden="1">1</definedName>
    <definedName name="solver_rel50" localSheetId="2" hidden="1">1</definedName>
    <definedName name="solver_rel51" localSheetId="1" hidden="1">3</definedName>
    <definedName name="solver_rel51" localSheetId="2" hidden="1">3</definedName>
    <definedName name="solver_rel52" localSheetId="1" hidden="1">1</definedName>
    <definedName name="solver_rel52" localSheetId="2" hidden="1">1</definedName>
    <definedName name="solver_rel53" localSheetId="1" hidden="1">3</definedName>
    <definedName name="solver_rel53" localSheetId="2" hidden="1">3</definedName>
    <definedName name="solver_rel54" localSheetId="1" hidden="1">1</definedName>
    <definedName name="solver_rel54" localSheetId="2" hidden="1">1</definedName>
    <definedName name="solver_rel55" localSheetId="1" hidden="1">3</definedName>
    <definedName name="solver_rel55" localSheetId="2" hidden="1">3</definedName>
    <definedName name="solver_rel56" localSheetId="1" hidden="1">1</definedName>
    <definedName name="solver_rel56" localSheetId="2" hidden="1">1</definedName>
    <definedName name="solver_rel57" localSheetId="1" hidden="1">3</definedName>
    <definedName name="solver_rel57" localSheetId="2" hidden="1">3</definedName>
    <definedName name="solver_rel58" localSheetId="1" hidden="1">1</definedName>
    <definedName name="solver_rel58" localSheetId="2" hidden="1">1</definedName>
    <definedName name="solver_rel59" localSheetId="1" hidden="1">3</definedName>
    <definedName name="solver_rel59" localSheetId="2" hidden="1">3</definedName>
    <definedName name="solver_rel6" localSheetId="1" hidden="1">1</definedName>
    <definedName name="solver_rel6" localSheetId="2" hidden="1">1</definedName>
    <definedName name="solver_rel60" localSheetId="1" hidden="1">1</definedName>
    <definedName name="solver_rel60" localSheetId="2" hidden="1">1</definedName>
    <definedName name="solver_rel61" localSheetId="1" hidden="1">3</definedName>
    <definedName name="solver_rel61" localSheetId="2" hidden="1">3</definedName>
    <definedName name="solver_rel62" localSheetId="1" hidden="1">1</definedName>
    <definedName name="solver_rel62" localSheetId="2" hidden="1">1</definedName>
    <definedName name="solver_rel63" localSheetId="1" hidden="1">3</definedName>
    <definedName name="solver_rel63" localSheetId="2" hidden="1">3</definedName>
    <definedName name="solver_rel64" localSheetId="1" hidden="1">1</definedName>
    <definedName name="solver_rel64" localSheetId="2" hidden="1">1</definedName>
    <definedName name="solver_rel65" localSheetId="1" hidden="1">3</definedName>
    <definedName name="solver_rel65" localSheetId="2" hidden="1">3</definedName>
    <definedName name="solver_rel66" localSheetId="1" hidden="1">1</definedName>
    <definedName name="solver_rel66" localSheetId="2" hidden="1">1</definedName>
    <definedName name="solver_rel67" localSheetId="1" hidden="1">3</definedName>
    <definedName name="solver_rel67" localSheetId="2" hidden="1">3</definedName>
    <definedName name="solver_rel68" localSheetId="1" hidden="1">3</definedName>
    <definedName name="solver_rel68" localSheetId="2" hidden="1">3</definedName>
    <definedName name="solver_rel69" localSheetId="1" hidden="1">3</definedName>
    <definedName name="solver_rel69" localSheetId="2" hidden="1">3</definedName>
    <definedName name="solver_rel7" localSheetId="1" hidden="1">3</definedName>
    <definedName name="solver_rel7" localSheetId="2" hidden="1">3</definedName>
    <definedName name="solver_rel8" localSheetId="1" hidden="1">1</definedName>
    <definedName name="solver_rel8" localSheetId="2" hidden="1">1</definedName>
    <definedName name="solver_rel9" localSheetId="1" hidden="1">3</definedName>
    <definedName name="solver_rel9" localSheetId="2" hidden="1">3</definedName>
    <definedName name="solver_rhs0" localSheetId="1" hidden="1">'Poultry Examplle'!$Q$5</definedName>
    <definedName name="solver_rhs0" localSheetId="2" hidden="1">'Swine Example'!$Q$5</definedName>
    <definedName name="solver_rhs1" localSheetId="1" hidden="1">'Poultry Examplle'!$B$25</definedName>
    <definedName name="solver_rhs1" localSheetId="2" hidden="1">'Swine Example'!$B$25</definedName>
    <definedName name="solver_rhs10" localSheetId="1" hidden="1">'Poultry Examplle'!$F$25</definedName>
    <definedName name="solver_rhs10" localSheetId="2" hidden="1">'Swine Example'!$F$25</definedName>
    <definedName name="solver_rhs11" localSheetId="1" hidden="1">'Poultry Examplle'!$F$24</definedName>
    <definedName name="solver_rhs11" localSheetId="2" hidden="1">'Swine Example'!$F$24</definedName>
    <definedName name="solver_rhs12" localSheetId="1" hidden="1">'Poultry Examplle'!$G$25</definedName>
    <definedName name="solver_rhs12" localSheetId="2" hidden="1">'Swine Example'!$G$25</definedName>
    <definedName name="solver_rhs13" localSheetId="1" hidden="1">'Poultry Examplle'!$G$24</definedName>
    <definedName name="solver_rhs13" localSheetId="2" hidden="1">'Swine Example'!$G$24</definedName>
    <definedName name="solver_rhs14" localSheetId="1" hidden="1">'Poultry Examplle'!$H$25</definedName>
    <definedName name="solver_rhs14" localSheetId="2" hidden="1">'Swine Example'!$H$25</definedName>
    <definedName name="solver_rhs15" localSheetId="1" hidden="1">'Poultry Examplle'!$H$24</definedName>
    <definedName name="solver_rhs15" localSheetId="2" hidden="1">'Swine Example'!$H$24</definedName>
    <definedName name="solver_rhs16" localSheetId="1" hidden="1">'Poultry Examplle'!$I$25</definedName>
    <definedName name="solver_rhs16" localSheetId="2" hidden="1">'Swine Example'!$I$25</definedName>
    <definedName name="solver_rhs17" localSheetId="1" hidden="1">'Poultry Examplle'!$I$24</definedName>
    <definedName name="solver_rhs17" localSheetId="2" hidden="1">'Swine Example'!$I$24</definedName>
    <definedName name="solver_rhs18" localSheetId="1" hidden="1">'Poultry Examplle'!$J$25</definedName>
    <definedName name="solver_rhs18" localSheetId="2" hidden="1">'Swine Example'!$J$25</definedName>
    <definedName name="solver_rhs19" localSheetId="1" hidden="1">'Poultry Examplle'!$J$24</definedName>
    <definedName name="solver_rhs19" localSheetId="2" hidden="1">'Swine Example'!$J$24</definedName>
    <definedName name="solver_rhs2" localSheetId="1" hidden="1">'Poultry Examplle'!$B$24</definedName>
    <definedName name="solver_rhs2" localSheetId="2" hidden="1">'Swine Example'!$B$24</definedName>
    <definedName name="solver_rhs20" localSheetId="1" hidden="1">'Poultry Examplle'!$K$25</definedName>
    <definedName name="solver_rhs20" localSheetId="2" hidden="1">'Swine Example'!$K$25</definedName>
    <definedName name="solver_rhs21" localSheetId="1" hidden="1">'Poultry Examplle'!$K$24</definedName>
    <definedName name="solver_rhs21" localSheetId="2" hidden="1">'Swine Example'!$K$24</definedName>
    <definedName name="solver_rhs22" localSheetId="1" hidden="1">'Poultry Examplle'!$L$25</definedName>
    <definedName name="solver_rhs22" localSheetId="2" hidden="1">'Swine Example'!$L$25</definedName>
    <definedName name="solver_rhs23" localSheetId="1" hidden="1">'Poultry Examplle'!$L$24</definedName>
    <definedName name="solver_rhs23" localSheetId="2" hidden="1">'Swine Example'!$L$24</definedName>
    <definedName name="solver_rhs24" localSheetId="1" hidden="1">'Poultry Examplle'!$M$25</definedName>
    <definedName name="solver_rhs24" localSheetId="2" hidden="1">'Swine Example'!$M$25</definedName>
    <definedName name="solver_rhs25" localSheetId="1" hidden="1">'Poultry Examplle'!$M$24</definedName>
    <definedName name="solver_rhs25" localSheetId="2" hidden="1">'Swine Example'!$M$24</definedName>
    <definedName name="solver_rhs26" localSheetId="1" hidden="1">'Poultry Examplle'!$N$25</definedName>
    <definedName name="solver_rhs26" localSheetId="2" hidden="1">'Swine Example'!$N$25</definedName>
    <definedName name="solver_rhs27" localSheetId="1" hidden="1">'Poultry Examplle'!$N$24</definedName>
    <definedName name="solver_rhs27" localSheetId="2" hidden="1">'Swine Example'!$N$24</definedName>
    <definedName name="solver_rhs28" localSheetId="1" hidden="1">'Poultry Examplle'!$O$25</definedName>
    <definedName name="solver_rhs28" localSheetId="2" hidden="1">'Swine Example'!$O$25</definedName>
    <definedName name="solver_rhs29" localSheetId="1" hidden="1">'Poultry Examplle'!$O$24</definedName>
    <definedName name="solver_rhs29" localSheetId="2" hidden="1">'Swine Example'!$O$24</definedName>
    <definedName name="solver_rhs3" localSheetId="1" hidden="1">0</definedName>
    <definedName name="solver_rhs3" localSheetId="2" hidden="1">0</definedName>
    <definedName name="solver_rhs30" localSheetId="1" hidden="1">'Poultry Examplle'!$P$25</definedName>
    <definedName name="solver_rhs30" localSheetId="2" hidden="1">'Swine Example'!$P$25</definedName>
    <definedName name="solver_rhs31" localSheetId="1" hidden="1">'Poultry Examplle'!$P$24</definedName>
    <definedName name="solver_rhs31" localSheetId="2" hidden="1">'Swine Example'!$P$24</definedName>
    <definedName name="solver_rhs32" localSheetId="1" hidden="1">'Poultry Examplle'!$R$10</definedName>
    <definedName name="solver_rhs32" localSheetId="2" hidden="1">'Swine Example'!$R$10</definedName>
    <definedName name="solver_rhs33" localSheetId="1" hidden="1">'Poultry Examplle'!$Q$10</definedName>
    <definedName name="solver_rhs33" localSheetId="2" hidden="1">'Swine Example'!$Q$10</definedName>
    <definedName name="solver_rhs34" localSheetId="1" hidden="1">'Poultry Examplle'!$R$11</definedName>
    <definedName name="solver_rhs34" localSheetId="2" hidden="1">'Swine Example'!$R$11</definedName>
    <definedName name="solver_rhs35" localSheetId="1" hidden="1">'Poultry Examplle'!$Q$11</definedName>
    <definedName name="solver_rhs35" localSheetId="2" hidden="1">'Swine Example'!$Q$11</definedName>
    <definedName name="solver_rhs36" localSheetId="1" hidden="1">'Poultry Examplle'!$R$12</definedName>
    <definedName name="solver_rhs36" localSheetId="2" hidden="1">'Swine Example'!$R$12</definedName>
    <definedName name="solver_rhs37" localSheetId="1" hidden="1">'Poultry Examplle'!$Q$12</definedName>
    <definedName name="solver_rhs37" localSheetId="2" hidden="1">'Swine Example'!$Q$12</definedName>
    <definedName name="solver_rhs38" localSheetId="1" hidden="1">'Poultry Examplle'!$R$13</definedName>
    <definedName name="solver_rhs38" localSheetId="2" hidden="1">'Swine Example'!$R$13</definedName>
    <definedName name="solver_rhs39" localSheetId="1" hidden="1">'Poultry Examplle'!$Q$13</definedName>
    <definedName name="solver_rhs39" localSheetId="2" hidden="1">'Swine Example'!$Q$13</definedName>
    <definedName name="solver_rhs4" localSheetId="1" hidden="1">'Poultry Examplle'!$C$25</definedName>
    <definedName name="solver_rhs4" localSheetId="2" hidden="1">'Swine Example'!$C$25</definedName>
    <definedName name="solver_rhs40" localSheetId="1" hidden="1">'Poultry Examplle'!$R$14</definedName>
    <definedName name="solver_rhs40" localSheetId="2" hidden="1">'Swine Example'!$R$14</definedName>
    <definedName name="solver_rhs41" localSheetId="1" hidden="1">'Poultry Examplle'!$Q$14</definedName>
    <definedName name="solver_rhs41" localSheetId="2" hidden="1">'Swine Example'!$Q$14</definedName>
    <definedName name="solver_rhs42" localSheetId="1" hidden="1">'Poultry Examplle'!$R$15</definedName>
    <definedName name="solver_rhs42" localSheetId="2" hidden="1">'Swine Example'!$R$15</definedName>
    <definedName name="solver_rhs43" localSheetId="1" hidden="1">'Poultry Examplle'!$Q$15</definedName>
    <definedName name="solver_rhs43" localSheetId="2" hidden="1">'Swine Example'!$Q$15</definedName>
    <definedName name="solver_rhs44" localSheetId="1" hidden="1">'Poultry Examplle'!$R$16</definedName>
    <definedName name="solver_rhs44" localSheetId="2" hidden="1">'Swine Example'!$R$16</definedName>
    <definedName name="solver_rhs45" localSheetId="1" hidden="1">'Poultry Examplle'!$Q$16</definedName>
    <definedName name="solver_rhs45" localSheetId="2" hidden="1">'Swine Example'!$Q$16</definedName>
    <definedName name="solver_rhs46" localSheetId="1" hidden="1">'Poultry Examplle'!$R$17</definedName>
    <definedName name="solver_rhs46" localSheetId="2" hidden="1">'Swine Example'!$R$17</definedName>
    <definedName name="solver_rhs47" localSheetId="1" hidden="1">'Poultry Examplle'!$Q$17</definedName>
    <definedName name="solver_rhs47" localSheetId="2" hidden="1">'Swine Example'!$Q$17</definedName>
    <definedName name="solver_rhs48" localSheetId="1" hidden="1">'Poultry Examplle'!$R$18</definedName>
    <definedName name="solver_rhs48" localSheetId="2" hidden="1">'Swine Example'!$R$18</definedName>
    <definedName name="solver_rhs49" localSheetId="1" hidden="1">'Poultry Examplle'!$Q$18</definedName>
    <definedName name="solver_rhs49" localSheetId="2" hidden="1">'Swine Example'!$Q$18</definedName>
    <definedName name="solver_rhs5" localSheetId="1" hidden="1">'Poultry Examplle'!$C$24</definedName>
    <definedName name="solver_rhs5" localSheetId="2" hidden="1">'Swine Example'!$C$24</definedName>
    <definedName name="solver_rhs50" localSheetId="1" hidden="1">'Poultry Examplle'!$R$19</definedName>
    <definedName name="solver_rhs50" localSheetId="2" hidden="1">'Swine Example'!$R$19</definedName>
    <definedName name="solver_rhs51" localSheetId="1" hidden="1">'Poultry Examplle'!$Q$19</definedName>
    <definedName name="solver_rhs51" localSheetId="2" hidden="1">'Swine Example'!$Q$19</definedName>
    <definedName name="solver_rhs52" localSheetId="1" hidden="1">'Poultry Examplle'!$R$20</definedName>
    <definedName name="solver_rhs52" localSheetId="2" hidden="1">'Swine Example'!$R$20</definedName>
    <definedName name="solver_rhs53" localSheetId="1" hidden="1">'Poultry Examplle'!$Q$20</definedName>
    <definedName name="solver_rhs53" localSheetId="2" hidden="1">'Swine Example'!$Q$20</definedName>
    <definedName name="solver_rhs54" localSheetId="1" hidden="1">'Poultry Examplle'!$R$21</definedName>
    <definedName name="solver_rhs54" localSheetId="2" hidden="1">'Swine Example'!$R$21</definedName>
    <definedName name="solver_rhs55" localSheetId="1" hidden="1">'Poultry Examplle'!$Q$21</definedName>
    <definedName name="solver_rhs55" localSheetId="2" hidden="1">'Swine Example'!$Q$21</definedName>
    <definedName name="solver_rhs56" localSheetId="1" hidden="1">'Poultry Examplle'!$R$22</definedName>
    <definedName name="solver_rhs56" localSheetId="2" hidden="1">'Swine Example'!$R$22</definedName>
    <definedName name="solver_rhs57" localSheetId="1" hidden="1">'Poultry Examplle'!$Q$22</definedName>
    <definedName name="solver_rhs57" localSheetId="2" hidden="1">'Swine Example'!$Q$22</definedName>
    <definedName name="solver_rhs58" localSheetId="1" hidden="1">'Poultry Examplle'!$R$5</definedName>
    <definedName name="solver_rhs58" localSheetId="2" hidden="1">'Swine Example'!$R$5</definedName>
    <definedName name="solver_rhs59" localSheetId="1" hidden="1">'Poultry Examplle'!$Q$5</definedName>
    <definedName name="solver_rhs59" localSheetId="2" hidden="1">'Swine Example'!$Q$5</definedName>
    <definedName name="solver_rhs6" localSheetId="1" hidden="1">'Poultry Examplle'!$D$25</definedName>
    <definedName name="solver_rhs6" localSheetId="2" hidden="1">'Swine Example'!$D$25</definedName>
    <definedName name="solver_rhs60" localSheetId="1" hidden="1">'Poultry Examplle'!$R$6</definedName>
    <definedName name="solver_rhs60" localSheetId="2" hidden="1">'Swine Example'!$R$6</definedName>
    <definedName name="solver_rhs61" localSheetId="1" hidden="1">'Poultry Examplle'!$Q$6</definedName>
    <definedName name="solver_rhs61" localSheetId="2" hidden="1">'Swine Example'!$Q$6</definedName>
    <definedName name="solver_rhs62" localSheetId="1" hidden="1">'Poultry Examplle'!$R$7</definedName>
    <definedName name="solver_rhs62" localSheetId="2" hidden="1">'Swine Example'!$R$7</definedName>
    <definedName name="solver_rhs63" localSheetId="1" hidden="1">'Poultry Examplle'!$Q$7</definedName>
    <definedName name="solver_rhs63" localSheetId="2" hidden="1">'Swine Example'!$Q$7</definedName>
    <definedName name="solver_rhs64" localSheetId="1" hidden="1">'Poultry Examplle'!$R$8</definedName>
    <definedName name="solver_rhs64" localSheetId="2" hidden="1">'Swine Example'!$R$8</definedName>
    <definedName name="solver_rhs65" localSheetId="1" hidden="1">'Poultry Examplle'!$Q$8</definedName>
    <definedName name="solver_rhs65" localSheetId="2" hidden="1">'Swine Example'!$Q$8</definedName>
    <definedName name="solver_rhs66" localSheetId="1" hidden="1">'Poultry Examplle'!$R$9</definedName>
    <definedName name="solver_rhs66" localSheetId="2" hidden="1">'Swine Example'!$R$9</definedName>
    <definedName name="solver_rhs67" localSheetId="1" hidden="1">'Poultry Examplle'!$Q$9</definedName>
    <definedName name="solver_rhs67" localSheetId="2" hidden="1">'Swine Example'!$Q$9</definedName>
    <definedName name="solver_rhs68" localSheetId="1" hidden="1">'Poultry Examplle'!$Q$9</definedName>
    <definedName name="solver_rhs68" localSheetId="2" hidden="1">'Swine Example'!$Q$9</definedName>
    <definedName name="solver_rhs69" localSheetId="1" hidden="1">'Poultry Examplle'!$Q$9</definedName>
    <definedName name="solver_rhs69" localSheetId="2" hidden="1">'Swine Example'!$Q$9</definedName>
    <definedName name="solver_rhs7" localSheetId="1" hidden="1">'Poultry Examplle'!$D$24</definedName>
    <definedName name="solver_rhs7" localSheetId="2" hidden="1">'Swine Example'!$D$24</definedName>
    <definedName name="solver_rhs8" localSheetId="1" hidden="1">'Poultry Examplle'!$E$25</definedName>
    <definedName name="solver_rhs8" localSheetId="2" hidden="1">'Swine Example'!$E$25</definedName>
    <definedName name="solver_rhs9" localSheetId="1" hidden="1">'Poultry Examplle'!$E$24</definedName>
    <definedName name="solver_rhs9" localSheetId="2" hidden="1">'Swine Example'!$E$24</definedName>
    <definedName name="solver_rlx" localSheetId="3" hidden="1">2</definedName>
    <definedName name="solver_rlx" localSheetId="1" hidden="1">2</definedName>
    <definedName name="solver_rlx" localSheetId="2" hidden="1">2</definedName>
    <definedName name="solver_rsd" localSheetId="3" hidden="1">0</definedName>
    <definedName name="solver_rsd" localSheetId="1" hidden="1">0</definedName>
    <definedName name="solver_rsd" localSheetId="2" hidden="1">0</definedName>
    <definedName name="solver_scl" localSheetId="3" hidden="1">1</definedName>
    <definedName name="solver_scl" localSheetId="1" hidden="1">1</definedName>
    <definedName name="solver_scl" localSheetId="2" hidden="1">1</definedName>
    <definedName name="solver_sho" localSheetId="3" hidden="1">2</definedName>
    <definedName name="solver_sho" localSheetId="1" hidden="1">2</definedName>
    <definedName name="solver_sho" localSheetId="2" hidden="1">2</definedName>
    <definedName name="solver_ssz" localSheetId="3" hidden="1">100</definedName>
    <definedName name="solver_ssz" localSheetId="1" hidden="1">100</definedName>
    <definedName name="solver_ssz" localSheetId="2" hidden="1">100</definedName>
    <definedName name="solver_tim" localSheetId="3" hidden="1">2147483647</definedName>
    <definedName name="solver_tim" localSheetId="1" hidden="1">2147483647</definedName>
    <definedName name="solver_tim" localSheetId="2" hidden="1">2147483647</definedName>
    <definedName name="solver_tol" localSheetId="3" hidden="1">0.01</definedName>
    <definedName name="solver_tol" localSheetId="1" hidden="1">0.01</definedName>
    <definedName name="solver_tol" localSheetId="2" hidden="1">0.01</definedName>
    <definedName name="solver_typ" localSheetId="3" hidden="1">1</definedName>
    <definedName name="solver_typ" localSheetId="1" hidden="1">2</definedName>
    <definedName name="solver_typ" localSheetId="2" hidden="1">2</definedName>
    <definedName name="solver_val" localSheetId="3" hidden="1">0</definedName>
    <definedName name="solver_val" localSheetId="1" hidden="1">0</definedName>
    <definedName name="solver_val" localSheetId="2" hidden="1">0</definedName>
    <definedName name="solver_ver" localSheetId="3" hidden="1">2</definedName>
    <definedName name="solver_ver" localSheetId="1" hidden="1">2</definedName>
    <definedName name="solver_ver" localSheetId="2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0" l="1"/>
  <c r="A69" i="30"/>
  <c r="A68" i="30"/>
  <c r="A67" i="30"/>
  <c r="A66" i="30"/>
  <c r="A65" i="30"/>
  <c r="A64" i="30"/>
  <c r="A63" i="30"/>
  <c r="A62" i="30"/>
  <c r="A61" i="30"/>
  <c r="A60" i="30"/>
  <c r="A59" i="30"/>
  <c r="A58" i="30"/>
  <c r="A57" i="30"/>
  <c r="A56" i="30"/>
  <c r="A55" i="30"/>
  <c r="A54" i="30"/>
  <c r="A51" i="30"/>
  <c r="C49" i="30"/>
  <c r="B49" i="30"/>
  <c r="A49" i="30"/>
  <c r="C48" i="30"/>
  <c r="B48" i="30"/>
  <c r="A48" i="30"/>
  <c r="C47" i="30"/>
  <c r="B47" i="30"/>
  <c r="A47" i="30"/>
  <c r="C46" i="30"/>
  <c r="B46" i="30"/>
  <c r="A46" i="30"/>
  <c r="C45" i="30"/>
  <c r="B45" i="30"/>
  <c r="A45" i="30"/>
  <c r="C44" i="30"/>
  <c r="B44" i="30"/>
  <c r="A44" i="30"/>
  <c r="C43" i="30"/>
  <c r="B43" i="30"/>
  <c r="A43" i="30"/>
  <c r="C42" i="30"/>
  <c r="B42" i="30"/>
  <c r="A42" i="30"/>
  <c r="C41" i="30"/>
  <c r="B41" i="30"/>
  <c r="A41" i="30"/>
  <c r="C40" i="30"/>
  <c r="B40" i="30"/>
  <c r="A40" i="30"/>
  <c r="C39" i="30"/>
  <c r="B39" i="30"/>
  <c r="A39" i="30"/>
  <c r="C38" i="30"/>
  <c r="B38" i="30"/>
  <c r="A38" i="30"/>
  <c r="C37" i="30"/>
  <c r="B37" i="30"/>
  <c r="A37" i="30"/>
  <c r="C36" i="30"/>
  <c r="B36" i="30"/>
  <c r="A36" i="30"/>
  <c r="C35" i="30"/>
  <c r="B35" i="30"/>
  <c r="A35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C26" i="30"/>
  <c r="B26" i="30"/>
  <c r="S23" i="30"/>
  <c r="Q23" i="30"/>
  <c r="T22" i="30"/>
  <c r="S22" i="30"/>
  <c r="B69" i="30" s="1"/>
  <c r="T21" i="30"/>
  <c r="S21" i="30"/>
  <c r="B68" i="30" s="1"/>
  <c r="T20" i="30"/>
  <c r="S20" i="30"/>
  <c r="B67" i="30" s="1"/>
  <c r="T19" i="30"/>
  <c r="S19" i="30"/>
  <c r="B66" i="30" s="1"/>
  <c r="T18" i="30"/>
  <c r="S18" i="30"/>
  <c r="B65" i="30" s="1"/>
  <c r="T17" i="30"/>
  <c r="S17" i="30"/>
  <c r="B64" i="30" s="1"/>
  <c r="T16" i="30"/>
  <c r="S16" i="30"/>
  <c r="B63" i="30" s="1"/>
  <c r="T15" i="30"/>
  <c r="S15" i="30"/>
  <c r="B62" i="30" s="1"/>
  <c r="T14" i="30"/>
  <c r="S14" i="30"/>
  <c r="B61" i="30" s="1"/>
  <c r="T13" i="30"/>
  <c r="S13" i="30"/>
  <c r="B60" i="30" s="1"/>
  <c r="T12" i="30"/>
  <c r="S12" i="30"/>
  <c r="B59" i="30" s="1"/>
  <c r="T11" i="30"/>
  <c r="S11" i="30"/>
  <c r="B58" i="30" s="1"/>
  <c r="T10" i="30"/>
  <c r="S10" i="30"/>
  <c r="B57" i="30" s="1"/>
  <c r="T9" i="30"/>
  <c r="S9" i="30"/>
  <c r="B56" i="30" s="1"/>
  <c r="T8" i="30"/>
  <c r="S8" i="30"/>
  <c r="T7" i="30"/>
  <c r="S7" i="30"/>
  <c r="T6" i="30"/>
  <c r="S6" i="30"/>
  <c r="B55" i="30" s="1"/>
  <c r="T5" i="30"/>
  <c r="S5" i="30"/>
  <c r="B54" i="30" s="1"/>
  <c r="B50" i="30" l="1"/>
  <c r="B27" i="30"/>
  <c r="B70" i="30" s="1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1" i="28"/>
  <c r="C49" i="28"/>
  <c r="B49" i="28"/>
  <c r="A49" i="28"/>
  <c r="C48" i="28"/>
  <c r="B48" i="28"/>
  <c r="A48" i="28"/>
  <c r="C47" i="28"/>
  <c r="B47" i="28"/>
  <c r="A47" i="28"/>
  <c r="C46" i="28"/>
  <c r="B46" i="28"/>
  <c r="A46" i="28"/>
  <c r="C45" i="28"/>
  <c r="B45" i="28"/>
  <c r="A45" i="28"/>
  <c r="C44" i="28"/>
  <c r="B44" i="28"/>
  <c r="A44" i="28"/>
  <c r="C43" i="28"/>
  <c r="B43" i="28"/>
  <c r="A43" i="28"/>
  <c r="C42" i="28"/>
  <c r="B42" i="28"/>
  <c r="A42" i="28"/>
  <c r="C41" i="28"/>
  <c r="B41" i="28"/>
  <c r="A41" i="28"/>
  <c r="C40" i="28"/>
  <c r="B40" i="28"/>
  <c r="A40" i="28"/>
  <c r="C39" i="28"/>
  <c r="B39" i="28"/>
  <c r="A39" i="28"/>
  <c r="C38" i="28"/>
  <c r="B38" i="28"/>
  <c r="A38" i="28"/>
  <c r="C37" i="28"/>
  <c r="B37" i="28"/>
  <c r="A37" i="28"/>
  <c r="C36" i="28"/>
  <c r="B36" i="28"/>
  <c r="A36" i="28"/>
  <c r="C35" i="28"/>
  <c r="B35" i="28"/>
  <c r="A35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S23" i="28"/>
  <c r="Q23" i="28"/>
  <c r="T22" i="28"/>
  <c r="S22" i="28"/>
  <c r="B69" i="28" s="1"/>
  <c r="T21" i="28"/>
  <c r="S21" i="28"/>
  <c r="B68" i="28" s="1"/>
  <c r="T20" i="28"/>
  <c r="S20" i="28"/>
  <c r="B67" i="28" s="1"/>
  <c r="T19" i="28"/>
  <c r="S19" i="28"/>
  <c r="B66" i="28" s="1"/>
  <c r="T18" i="28"/>
  <c r="S18" i="28"/>
  <c r="B65" i="28" s="1"/>
  <c r="T17" i="28"/>
  <c r="S17" i="28"/>
  <c r="B64" i="28" s="1"/>
  <c r="T16" i="28"/>
  <c r="S16" i="28"/>
  <c r="B63" i="28" s="1"/>
  <c r="T15" i="28"/>
  <c r="S15" i="28"/>
  <c r="B62" i="28" s="1"/>
  <c r="T14" i="28"/>
  <c r="S14" i="28"/>
  <c r="B61" i="28" s="1"/>
  <c r="T13" i="28"/>
  <c r="S13" i="28"/>
  <c r="B60" i="28" s="1"/>
  <c r="T12" i="28"/>
  <c r="S12" i="28"/>
  <c r="B59" i="28" s="1"/>
  <c r="T11" i="28"/>
  <c r="S11" i="28"/>
  <c r="B58" i="28" s="1"/>
  <c r="T10" i="28"/>
  <c r="S10" i="28"/>
  <c r="B57" i="28" s="1"/>
  <c r="T9" i="28"/>
  <c r="S9" i="28"/>
  <c r="B56" i="28" s="1"/>
  <c r="T8" i="28"/>
  <c r="S8" i="28"/>
  <c r="T7" i="28"/>
  <c r="S7" i="28"/>
  <c r="T6" i="28"/>
  <c r="S6" i="28"/>
  <c r="B55" i="28" s="1"/>
  <c r="T5" i="28"/>
  <c r="S5" i="28"/>
  <c r="B54" i="28" s="1"/>
  <c r="B51" i="30" l="1"/>
  <c r="B50" i="28"/>
  <c r="B27" i="28"/>
  <c r="B70" i="28" s="1"/>
  <c r="B51" i="28" l="1"/>
  <c r="Q5" i="26"/>
  <c r="R5" i="26"/>
  <c r="S5" i="26"/>
  <c r="T5" i="26"/>
  <c r="U5" i="26"/>
  <c r="W5" i="26"/>
</calcChain>
</file>

<file path=xl/sharedStrings.xml><?xml version="1.0" encoding="utf-8"?>
<sst xmlns="http://schemas.openxmlformats.org/spreadsheetml/2006/main" count="234" uniqueCount="129">
  <si>
    <t>Cost/ Ingredient</t>
  </si>
  <si>
    <t>MAX(Ingredient)</t>
  </si>
  <si>
    <t>MIN (Ingredient)</t>
  </si>
  <si>
    <t>Quantities</t>
  </si>
  <si>
    <t>Supplied</t>
  </si>
  <si>
    <t>MAX (Nutrient)</t>
  </si>
  <si>
    <t>MIN (Nutrient)</t>
  </si>
  <si>
    <t>Mineral premix</t>
  </si>
  <si>
    <t>Vitamin premix</t>
  </si>
  <si>
    <t>Poultry fat</t>
  </si>
  <si>
    <t>SBM</t>
  </si>
  <si>
    <t>%</t>
  </si>
  <si>
    <t>Cost ($)</t>
  </si>
  <si>
    <t>Formula cost $</t>
  </si>
  <si>
    <t>Salt</t>
  </si>
  <si>
    <t>Weight</t>
  </si>
  <si>
    <t>Lime-stone</t>
  </si>
  <si>
    <t xml:space="preserve">   Total</t>
  </si>
  <si>
    <t>Nutrients</t>
  </si>
  <si>
    <t>Ingredients</t>
  </si>
  <si>
    <t>True Protein</t>
  </si>
  <si>
    <t>dMet</t>
  </si>
  <si>
    <t>dCys</t>
  </si>
  <si>
    <t>dLys</t>
  </si>
  <si>
    <t>dArg</t>
  </si>
  <si>
    <t>dVal</t>
  </si>
  <si>
    <t>dTrp</t>
  </si>
  <si>
    <t>dPhe</t>
  </si>
  <si>
    <t>dThr</t>
  </si>
  <si>
    <t>dIle</t>
  </si>
  <si>
    <t>Calcium</t>
  </si>
  <si>
    <t>Non-Phytate P</t>
  </si>
  <si>
    <t>dMet + dCys</t>
  </si>
  <si>
    <t xml:space="preserve"> </t>
  </si>
  <si>
    <t>Formula Cost</t>
  </si>
  <si>
    <t>Corn</t>
  </si>
  <si>
    <t>One Page Feed Formulation</t>
  </si>
  <si>
    <t>Nutrient 2</t>
  </si>
  <si>
    <t>Nutrient 3</t>
  </si>
  <si>
    <t>OPFF</t>
  </si>
  <si>
    <t>Cassava</t>
  </si>
  <si>
    <t>Pumpkin</t>
  </si>
  <si>
    <t xml:space="preserve">Copra meal (exp() </t>
  </si>
  <si>
    <t>Leucaena</t>
  </si>
  <si>
    <t>Fish Meal</t>
  </si>
  <si>
    <t>Rock Phos</t>
  </si>
  <si>
    <t>DCP</t>
  </si>
  <si>
    <t>Dry Matter</t>
  </si>
  <si>
    <t>Sweet potato</t>
  </si>
  <si>
    <t>Gilts 50-75kg</t>
  </si>
  <si>
    <t xml:space="preserve">Mixed sex 11-25kg </t>
  </si>
  <si>
    <t xml:space="preserve">Mixed sex 25-50 kg </t>
  </si>
  <si>
    <t xml:space="preserve">Mixed sex 50-75 kg </t>
  </si>
  <si>
    <t xml:space="preserve">1st parity &gt;90 days </t>
  </si>
  <si>
    <t>Lactating 1st parity litter weight gain 0.27kg (0.60lb)/ day</t>
  </si>
  <si>
    <t>Units</t>
  </si>
  <si>
    <t>Minimum</t>
  </si>
  <si>
    <t>Maximum</t>
  </si>
  <si>
    <t>Non Phytate P</t>
  </si>
  <si>
    <t xml:space="preserve">Dry Matter </t>
  </si>
  <si>
    <t>Fish meal</t>
  </si>
  <si>
    <t>MJDE</t>
  </si>
  <si>
    <t>DE</t>
  </si>
  <si>
    <t>DE MJ/Kg</t>
  </si>
  <si>
    <t>Dry Matter%</t>
  </si>
  <si>
    <t>We are using only lysine and methionine values. The other amino acid values are often unavailable for many ingredients the villagers will use.</t>
  </si>
  <si>
    <t>Cassava leaf</t>
  </si>
  <si>
    <t>SoyBeans (whole)</t>
  </si>
  <si>
    <t>Gliricidia</t>
  </si>
  <si>
    <t>Crude fibre</t>
  </si>
  <si>
    <t>Sesbania</t>
  </si>
  <si>
    <t>Chicken bones</t>
  </si>
  <si>
    <t>Rice</t>
  </si>
  <si>
    <t>Snails</t>
  </si>
  <si>
    <t>Banana Leaf</t>
  </si>
  <si>
    <t>SW Potato leaf</t>
  </si>
  <si>
    <t>Banana stem</t>
  </si>
  <si>
    <t>Banana fruit</t>
  </si>
  <si>
    <t>papaya fruit</t>
  </si>
  <si>
    <t>Crude  Protein</t>
  </si>
  <si>
    <t>Crude Protein</t>
  </si>
  <si>
    <t>P values adjusted</t>
  </si>
  <si>
    <r>
      <t xml:space="preserve">Rice Bran </t>
    </r>
    <r>
      <rPr>
        <b/>
        <sz val="8"/>
        <color rgb="FF000000"/>
        <rFont val="Arial"/>
        <family val="2"/>
      </rPr>
      <t>11-20% fibre</t>
    </r>
  </si>
  <si>
    <r>
      <rPr>
        <b/>
        <sz val="10"/>
        <color rgb="FF000000"/>
        <rFont val="Arial"/>
        <family val="2"/>
      </rPr>
      <t>Rice Bran</t>
    </r>
    <r>
      <rPr>
        <b/>
        <sz val="8"/>
        <color rgb="FF000000"/>
        <rFont val="Arial"/>
        <family val="2"/>
      </rPr>
      <t xml:space="preserve"> 11-20% fibre</t>
    </r>
  </si>
  <si>
    <t>Tofu waste water</t>
  </si>
  <si>
    <t>Papaya leaf</t>
  </si>
  <si>
    <t>Elephant grass</t>
  </si>
  <si>
    <t>Limestone</t>
  </si>
  <si>
    <t>Kg</t>
  </si>
  <si>
    <r>
      <t xml:space="preserve"> </t>
    </r>
    <r>
      <rPr>
        <b/>
        <sz val="10"/>
        <color theme="0"/>
        <rFont val="Arial"/>
        <family val="2"/>
      </rPr>
      <t>DO NOT CHANGE</t>
    </r>
  </si>
  <si>
    <t>CHANGE</t>
  </si>
  <si>
    <t>TO CALCULATE THE AMOUNT OF EACH INGREDIENT TO MIX, INPUT THE TOTAL INTO CELL C50</t>
  </si>
  <si>
    <t>TO KEEP A RECORED OF YOUR VARIOUS FORMULATIONS, COPY THE OUTPUT BELOW AND "PASTE SPECIAL", and  "VALUES" INTO A NEW COLUMN</t>
  </si>
  <si>
    <t xml:space="preserve">Copra meal (expeller) </t>
  </si>
  <si>
    <t>Gene Pesti</t>
  </si>
  <si>
    <t>The Poultry Hub Australia</t>
  </si>
  <si>
    <t>S</t>
  </si>
  <si>
    <t>Wheat</t>
  </si>
  <si>
    <t>Meat and Bone Meal</t>
  </si>
  <si>
    <t>Vitamin Premix</t>
  </si>
  <si>
    <t>Trace Mineral Premix</t>
  </si>
  <si>
    <t>Dicalcium Phosphate</t>
  </si>
  <si>
    <t>L-Threonine</t>
  </si>
  <si>
    <t>Cost</t>
  </si>
  <si>
    <t>AMEn</t>
  </si>
  <si>
    <t>Lipids</t>
  </si>
  <si>
    <t>Crude Fibre</t>
  </si>
  <si>
    <t>Choline</t>
  </si>
  <si>
    <t>dLYS</t>
  </si>
  <si>
    <t>dMET</t>
  </si>
  <si>
    <t>dTSAA</t>
  </si>
  <si>
    <t>dTHR</t>
  </si>
  <si>
    <t>Maize</t>
  </si>
  <si>
    <t>Available Phos.</t>
  </si>
  <si>
    <t>L-Lysine HCl</t>
  </si>
  <si>
    <t>DL-Meth-ionine</t>
  </si>
  <si>
    <t>Limestone (Fine)</t>
  </si>
  <si>
    <t>Vege-table Oil</t>
  </si>
  <si>
    <t>Soybean Meal</t>
  </si>
  <si>
    <t xml:space="preserve">L-Trypto-phan </t>
  </si>
  <si>
    <t>Nutrient 15</t>
  </si>
  <si>
    <t>Nutrient 16</t>
  </si>
  <si>
    <t>Nutrient 17</t>
  </si>
  <si>
    <t>Nutrient 18</t>
  </si>
  <si>
    <t>Nutrient 19</t>
  </si>
  <si>
    <t>V 1.1</t>
  </si>
  <si>
    <t>Swine Data from Ross Cutler</t>
  </si>
  <si>
    <t>This workbook had its’ origins in a journal article:</t>
  </si>
  <si>
    <r>
      <t xml:space="preserve">Gene M. Pesti, Andrew F. Seila 1999 The Use of an Electronic Spreadsheet to Solve Linear and Non-Linear “Stochastic” Feed Formulation Problems.  Journal of Applied Poultry Research </t>
    </r>
    <r>
      <rPr>
        <b/>
        <sz val="24"/>
        <color rgb="FF000000"/>
        <rFont val="Calibri"/>
        <family val="2"/>
        <scheme val="minor"/>
      </rPr>
      <t>8,</t>
    </r>
    <r>
      <rPr>
        <sz val="24"/>
        <color rgb="FF000000"/>
        <rFont val="Calibri"/>
        <family val="2"/>
        <scheme val="minor"/>
      </rPr>
      <t xml:space="preserve"> 110-121.  ISSN 1056-6171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</si>
</sst>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28"/>
      <color indexed="10"/>
      <name val="Arial"/>
      <family val="2"/>
    </font>
    <font>
      <b/>
      <sz val="26"/>
      <color rgb="FFFF0000"/>
      <name val="Arial"/>
      <family val="2"/>
    </font>
    <font>
      <sz val="10"/>
      <color rgb="FF0070C0"/>
      <name val="Arial"/>
      <family val="2"/>
    </font>
    <font>
      <b/>
      <sz val="12"/>
      <color rgb="FF0070C0"/>
      <name val="Arial"/>
      <family val="2"/>
    </font>
    <font>
      <b/>
      <sz val="26"/>
      <color theme="1"/>
      <name val="Arial"/>
      <family val="2"/>
    </font>
    <font>
      <sz val="2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0070C0"/>
      <name val="Arial"/>
      <family val="2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b/>
      <u/>
      <sz val="28"/>
      <color rgb="FFFF0000"/>
      <name val="Comic Sans MS Bold"/>
    </font>
    <font>
      <sz val="24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0">
    <xf numFmtId="0" fontId="0" fillId="0" borderId="0" xfId="0"/>
    <xf numFmtId="0" fontId="1" fillId="0" borderId="0" xfId="1"/>
    <xf numFmtId="0" fontId="1" fillId="0" borderId="3" xfId="1" applyBorder="1"/>
    <xf numFmtId="0" fontId="1" fillId="4" borderId="0" xfId="1" applyFill="1"/>
    <xf numFmtId="0" fontId="1" fillId="4" borderId="12" xfId="1" applyFill="1" applyBorder="1" applyAlignment="1">
      <alignment horizontal="left"/>
    </xf>
    <xf numFmtId="0" fontId="1" fillId="4" borderId="1" xfId="1" applyFill="1" applyBorder="1"/>
    <xf numFmtId="1" fontId="1" fillId="4" borderId="1" xfId="1" applyNumberFormat="1" applyFill="1" applyBorder="1"/>
    <xf numFmtId="0" fontId="1" fillId="4" borderId="0" xfId="1" applyFill="1" applyAlignment="1">
      <alignment horizontal="left"/>
    </xf>
    <xf numFmtId="1" fontId="1" fillId="4" borderId="0" xfId="1" applyNumberFormat="1" applyFill="1"/>
    <xf numFmtId="0" fontId="1" fillId="6" borderId="9" xfId="1" applyFill="1" applyBorder="1"/>
    <xf numFmtId="0" fontId="1" fillId="6" borderId="13" xfId="1" applyFill="1" applyBorder="1"/>
    <xf numFmtId="0" fontId="1" fillId="6" borderId="14" xfId="1" applyFill="1" applyBorder="1"/>
    <xf numFmtId="0" fontId="1" fillId="6" borderId="10" xfId="1" applyFill="1" applyBorder="1"/>
    <xf numFmtId="0" fontId="1" fillId="6" borderId="0" xfId="1" applyFill="1"/>
    <xf numFmtId="0" fontId="1" fillId="6" borderId="15" xfId="1" applyFill="1" applyBorder="1"/>
    <xf numFmtId="0" fontId="1" fillId="4" borderId="9" xfId="1" applyFill="1" applyBorder="1"/>
    <xf numFmtId="0" fontId="1" fillId="4" borderId="13" xfId="1" applyFill="1" applyBorder="1"/>
    <xf numFmtId="0" fontId="1" fillId="4" borderId="14" xfId="1" applyFill="1" applyBorder="1"/>
    <xf numFmtId="0" fontId="1" fillId="4" borderId="10" xfId="1" applyFill="1" applyBorder="1"/>
    <xf numFmtId="0" fontId="1" fillId="4" borderId="15" xfId="1" applyFill="1" applyBorder="1"/>
    <xf numFmtId="0" fontId="2" fillId="4" borderId="0" xfId="1" applyFont="1" applyFill="1"/>
    <xf numFmtId="0" fontId="1" fillId="4" borderId="11" xfId="1" applyFill="1" applyBorder="1"/>
    <xf numFmtId="0" fontId="1" fillId="4" borderId="16" xfId="1" applyFill="1" applyBorder="1"/>
    <xf numFmtId="0" fontId="1" fillId="4" borderId="17" xfId="1" applyFill="1" applyBorder="1"/>
    <xf numFmtId="0" fontId="1" fillId="6" borderId="11" xfId="1" applyFill="1" applyBorder="1"/>
    <xf numFmtId="0" fontId="1" fillId="6" borderId="16" xfId="1" applyFill="1" applyBorder="1"/>
    <xf numFmtId="0" fontId="1" fillId="6" borderId="17" xfId="1" applyFill="1" applyBorder="1"/>
    <xf numFmtId="0" fontId="3" fillId="3" borderId="3" xfId="1" applyFont="1" applyFill="1" applyBorder="1" applyAlignment="1">
      <alignment horizontal="left"/>
    </xf>
    <xf numFmtId="2" fontId="4" fillId="4" borderId="3" xfId="1" applyNumberFormat="1" applyFont="1" applyFill="1" applyBorder="1" applyAlignment="1">
      <alignment horizontal="center"/>
    </xf>
    <xf numFmtId="2" fontId="4" fillId="4" borderId="0" xfId="1" applyNumberFormat="1" applyFont="1" applyFill="1" applyAlignment="1">
      <alignment horizontal="center"/>
    </xf>
    <xf numFmtId="1" fontId="4" fillId="4" borderId="0" xfId="1" applyNumberFormat="1" applyFont="1" applyFill="1" applyAlignment="1">
      <alignment horizontal="center"/>
    </xf>
    <xf numFmtId="0" fontId="1" fillId="4" borderId="0" xfId="1" applyFill="1" applyAlignment="1">
      <alignment horizontal="center"/>
    </xf>
    <xf numFmtId="0" fontId="3" fillId="3" borderId="12" xfId="1" applyFont="1" applyFill="1" applyBorder="1" applyAlignment="1">
      <alignment horizontal="left"/>
    </xf>
    <xf numFmtId="2" fontId="4" fillId="5" borderId="3" xfId="1" applyNumberFormat="1" applyFont="1" applyFill="1" applyBorder="1" applyAlignment="1">
      <alignment horizontal="center"/>
    </xf>
    <xf numFmtId="0" fontId="1" fillId="0" borderId="0" xfId="1" applyAlignment="1">
      <alignment horizontal="left"/>
    </xf>
    <xf numFmtId="1" fontId="1" fillId="0" borderId="0" xfId="1" applyNumberFormat="1"/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/>
    </xf>
    <xf numFmtId="0" fontId="1" fillId="0" borderId="3" xfId="1" quotePrefix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1" fontId="1" fillId="0" borderId="3" xfId="1" applyNumberFormat="1" applyBorder="1"/>
    <xf numFmtId="2" fontId="4" fillId="8" borderId="3" xfId="1" applyNumberFormat="1" applyFont="1" applyFill="1" applyBorder="1" applyAlignment="1">
      <alignment horizontal="center" vertical="center"/>
    </xf>
    <xf numFmtId="2" fontId="4" fillId="8" borderId="3" xfId="1" applyNumberFormat="1" applyFont="1" applyFill="1" applyBorder="1" applyAlignment="1">
      <alignment horizontal="center"/>
    </xf>
    <xf numFmtId="1" fontId="4" fillId="8" borderId="3" xfId="1" applyNumberFormat="1" applyFont="1" applyFill="1" applyBorder="1" applyAlignment="1">
      <alignment horizontal="center"/>
    </xf>
    <xf numFmtId="2" fontId="1" fillId="8" borderId="3" xfId="1" applyNumberFormat="1" applyFill="1" applyBorder="1" applyAlignment="1">
      <alignment horizontal="center"/>
    </xf>
    <xf numFmtId="2" fontId="4" fillId="8" borderId="2" xfId="1" applyNumberFormat="1" applyFont="1" applyFill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3" fillId="0" borderId="5" xfId="1" applyFont="1" applyBorder="1" applyAlignment="1">
      <alignment horizontal="left" vertical="center" wrapText="1"/>
    </xf>
    <xf numFmtId="2" fontId="4" fillId="8" borderId="0" xfId="1" quotePrefix="1" applyNumberFormat="1" applyFont="1" applyFill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/>
    </xf>
    <xf numFmtId="0" fontId="7" fillId="4" borderId="0" xfId="1" applyFont="1" applyFill="1" applyAlignment="1">
      <alignment vertical="center"/>
    </xf>
    <xf numFmtId="0" fontId="8" fillId="7" borderId="0" xfId="1" applyFont="1" applyFill="1" applyAlignment="1">
      <alignment vertical="center"/>
    </xf>
    <xf numFmtId="0" fontId="1" fillId="4" borderId="13" xfId="1" applyFill="1" applyBorder="1" applyAlignment="1">
      <alignment horizontal="center" vertical="center"/>
    </xf>
    <xf numFmtId="0" fontId="1" fillId="4" borderId="14" xfId="1" applyFill="1" applyBorder="1" applyAlignment="1">
      <alignment horizontal="center" vertical="center"/>
    </xf>
    <xf numFmtId="0" fontId="1" fillId="4" borderId="0" xfId="1" applyFill="1" applyAlignment="1">
      <alignment horizontal="center" vertical="center"/>
    </xf>
    <xf numFmtId="0" fontId="1" fillId="4" borderId="15" xfId="1" applyFill="1" applyBorder="1" applyAlignment="1">
      <alignment horizontal="center" vertical="center"/>
    </xf>
    <xf numFmtId="0" fontId="5" fillId="4" borderId="0" xfId="1" applyFont="1" applyFill="1" applyAlignment="1">
      <alignment vertical="center"/>
    </xf>
    <xf numFmtId="0" fontId="5" fillId="4" borderId="15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1" fillId="4" borderId="16" xfId="1" applyFill="1" applyBorder="1" applyAlignment="1">
      <alignment horizontal="center" vertical="center"/>
    </xf>
    <xf numFmtId="0" fontId="1" fillId="4" borderId="17" xfId="1" applyFill="1" applyBorder="1" applyAlignment="1">
      <alignment horizontal="center" vertical="center"/>
    </xf>
    <xf numFmtId="0" fontId="1" fillId="10" borderId="0" xfId="1" applyFill="1"/>
    <xf numFmtId="0" fontId="10" fillId="4" borderId="0" xfId="1" applyFont="1" applyFill="1" applyAlignment="1">
      <alignment horizontal="left" vertical="center"/>
    </xf>
    <xf numFmtId="0" fontId="1" fillId="4" borderId="0" xfId="1" applyFill="1" applyAlignment="1">
      <alignment vertical="center"/>
    </xf>
    <xf numFmtId="2" fontId="4" fillId="4" borderId="0" xfId="1" quotePrefix="1" applyNumberFormat="1" applyFont="1" applyFill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/>
    </xf>
    <xf numFmtId="2" fontId="1" fillId="0" borderId="0" xfId="1" applyNumberFormat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2" fontId="1" fillId="10" borderId="3" xfId="1" applyNumberFormat="1" applyFill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8" xfId="1" applyBorder="1"/>
    <xf numFmtId="0" fontId="1" fillId="4" borderId="3" xfId="1" applyFill="1" applyBorder="1" applyAlignment="1">
      <alignment vertical="center" wrapText="1"/>
    </xf>
    <xf numFmtId="0" fontId="1" fillId="4" borderId="3" xfId="1" applyFill="1" applyBorder="1"/>
    <xf numFmtId="0" fontId="2" fillId="4" borderId="3" xfId="1" applyFont="1" applyFill="1" applyBorder="1"/>
    <xf numFmtId="0" fontId="7" fillId="4" borderId="3" xfId="1" applyFont="1" applyFill="1" applyBorder="1" applyAlignment="1">
      <alignment vertical="center"/>
    </xf>
    <xf numFmtId="0" fontId="7" fillId="0" borderId="3" xfId="1" applyFont="1" applyBorder="1" applyAlignment="1">
      <alignment vertical="center"/>
    </xf>
    <xf numFmtId="2" fontId="12" fillId="8" borderId="3" xfId="0" applyNumberFormat="1" applyFont="1" applyFill="1" applyBorder="1" applyAlignment="1">
      <alignment horizontal="center" vertical="center"/>
    </xf>
    <xf numFmtId="2" fontId="4" fillId="8" borderId="19" xfId="1" applyNumberFormat="1" applyFont="1" applyFill="1" applyBorder="1" applyAlignment="1">
      <alignment horizontal="center" vertical="center"/>
    </xf>
    <xf numFmtId="2" fontId="12" fillId="8" borderId="0" xfId="0" applyNumberFormat="1" applyFont="1" applyFill="1" applyAlignment="1">
      <alignment horizontal="center" vertical="center" readingOrder="1"/>
    </xf>
    <xf numFmtId="0" fontId="13" fillId="4" borderId="3" xfId="1" applyFont="1" applyFill="1" applyBorder="1"/>
    <xf numFmtId="2" fontId="4" fillId="0" borderId="8" xfId="1" applyNumberFormat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/>
    </xf>
    <xf numFmtId="0" fontId="3" fillId="9" borderId="6" xfId="1" applyFont="1" applyFill="1" applyBorder="1" applyAlignment="1">
      <alignment horizontal="center" vertical="center" wrapText="1"/>
    </xf>
    <xf numFmtId="0" fontId="3" fillId="9" borderId="7" xfId="1" applyFont="1" applyFill="1" applyBorder="1" applyAlignment="1">
      <alignment horizontal="center" vertical="center" wrapText="1"/>
    </xf>
    <xf numFmtId="1" fontId="3" fillId="9" borderId="7" xfId="1" applyNumberFormat="1" applyFont="1" applyFill="1" applyBorder="1" applyAlignment="1">
      <alignment horizontal="center" vertical="center" wrapText="1"/>
    </xf>
    <xf numFmtId="0" fontId="3" fillId="9" borderId="20" xfId="1" applyFont="1" applyFill="1" applyBorder="1" applyAlignment="1">
      <alignment horizontal="center" vertical="center" wrapText="1"/>
    </xf>
    <xf numFmtId="0" fontId="3" fillId="8" borderId="3" xfId="1" applyFont="1" applyFill="1" applyBorder="1" applyAlignment="1">
      <alignment horizontal="left"/>
    </xf>
    <xf numFmtId="1" fontId="4" fillId="0" borderId="3" xfId="1" applyNumberFormat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6" fillId="9" borderId="7" xfId="1" applyFont="1" applyFill="1" applyBorder="1" applyAlignment="1">
      <alignment horizontal="center" vertical="center" wrapText="1"/>
    </xf>
    <xf numFmtId="0" fontId="17" fillId="9" borderId="7" xfId="1" applyFont="1" applyFill="1" applyBorder="1" applyAlignment="1">
      <alignment horizontal="center" vertical="center" wrapText="1"/>
    </xf>
    <xf numFmtId="0" fontId="18" fillId="9" borderId="7" xfId="1" applyFont="1" applyFill="1" applyBorder="1" applyAlignment="1">
      <alignment horizontal="center" vertical="center" wrapText="1"/>
    </xf>
    <xf numFmtId="0" fontId="3" fillId="11" borderId="6" xfId="1" applyFont="1" applyFill="1" applyBorder="1" applyAlignment="1">
      <alignment horizontal="center" vertical="center" wrapText="1"/>
    </xf>
    <xf numFmtId="1" fontId="4" fillId="11" borderId="3" xfId="1" applyNumberFormat="1" applyFont="1" applyFill="1" applyBorder="1" applyAlignment="1">
      <alignment horizontal="center" vertical="center"/>
    </xf>
    <xf numFmtId="2" fontId="4" fillId="11" borderId="3" xfId="1" applyNumberFormat="1" applyFont="1" applyFill="1" applyBorder="1" applyAlignment="1">
      <alignment horizontal="center" vertical="center"/>
    </xf>
    <xf numFmtId="2" fontId="4" fillId="11" borderId="3" xfId="1" applyNumberFormat="1" applyFont="1" applyFill="1" applyBorder="1" applyAlignment="1">
      <alignment horizontal="center"/>
    </xf>
    <xf numFmtId="2" fontId="4" fillId="11" borderId="19" xfId="1" applyNumberFormat="1" applyFont="1" applyFill="1" applyBorder="1" applyAlignment="1">
      <alignment horizontal="center" vertical="center"/>
    </xf>
    <xf numFmtId="0" fontId="16" fillId="11" borderId="7" xfId="1" applyFont="1" applyFill="1" applyBorder="1" applyAlignment="1">
      <alignment horizontal="center" vertical="center" wrapText="1"/>
    </xf>
    <xf numFmtId="0" fontId="17" fillId="11" borderId="7" xfId="1" applyFont="1" applyFill="1" applyBorder="1" applyAlignment="1">
      <alignment horizontal="center" vertical="center" wrapText="1"/>
    </xf>
    <xf numFmtId="2" fontId="19" fillId="11" borderId="3" xfId="1" applyNumberFormat="1" applyFont="1" applyFill="1" applyBorder="1" applyAlignment="1">
      <alignment horizontal="center"/>
    </xf>
    <xf numFmtId="2" fontId="12" fillId="11" borderId="3" xfId="0" applyNumberFormat="1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2" fontId="20" fillId="11" borderId="3" xfId="0" applyNumberFormat="1" applyFont="1" applyFill="1" applyBorder="1" applyAlignment="1">
      <alignment horizontal="center" vertical="center"/>
    </xf>
    <xf numFmtId="1" fontId="19" fillId="11" borderId="3" xfId="1" applyNumberFormat="1" applyFont="1" applyFill="1" applyBorder="1" applyAlignment="1">
      <alignment horizontal="center"/>
    </xf>
    <xf numFmtId="1" fontId="19" fillId="11" borderId="3" xfId="1" applyNumberFormat="1" applyFont="1" applyFill="1" applyBorder="1" applyAlignment="1">
      <alignment horizontal="center" vertical="center"/>
    </xf>
    <xf numFmtId="1" fontId="4" fillId="11" borderId="3" xfId="1" applyNumberFormat="1" applyFont="1" applyFill="1" applyBorder="1" applyAlignment="1">
      <alignment horizontal="center"/>
    </xf>
    <xf numFmtId="2" fontId="4" fillId="11" borderId="0" xfId="1" applyNumberFormat="1" applyFont="1" applyFill="1" applyAlignment="1">
      <alignment horizontal="center"/>
    </xf>
    <xf numFmtId="2" fontId="4" fillId="11" borderId="0" xfId="1" quotePrefix="1" applyNumberFormat="1" applyFont="1" applyFill="1" applyAlignment="1">
      <alignment horizontal="center" vertical="center"/>
    </xf>
    <xf numFmtId="0" fontId="18" fillId="0" borderId="5" xfId="1" applyFont="1" applyBorder="1" applyAlignment="1">
      <alignment horizontal="left" vertical="center" wrapText="1"/>
    </xf>
    <xf numFmtId="0" fontId="22" fillId="4" borderId="21" xfId="0" applyFont="1" applyFill="1" applyBorder="1"/>
    <xf numFmtId="0" fontId="22" fillId="4" borderId="22" xfId="0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2" borderId="15" xfId="0" applyFont="1" applyFill="1" applyBorder="1" applyAlignment="1">
      <alignment horizontal="center"/>
    </xf>
    <xf numFmtId="0" fontId="22" fillId="13" borderId="10" xfId="0" applyFont="1" applyFill="1" applyBorder="1" applyAlignment="1">
      <alignment horizontal="center"/>
    </xf>
    <xf numFmtId="0" fontId="22" fillId="13" borderId="15" xfId="0" applyFont="1" applyFill="1" applyBorder="1" applyAlignment="1">
      <alignment horizontal="center"/>
    </xf>
    <xf numFmtId="0" fontId="22" fillId="14" borderId="10" xfId="0" applyFont="1" applyFill="1" applyBorder="1" applyAlignment="1">
      <alignment horizontal="center"/>
    </xf>
    <xf numFmtId="0" fontId="22" fillId="14" borderId="15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/>
    </xf>
    <xf numFmtId="0" fontId="22" fillId="15" borderId="15" xfId="0" applyFont="1" applyFill="1" applyBorder="1" applyAlignment="1">
      <alignment horizontal="center"/>
    </xf>
    <xf numFmtId="0" fontId="22" fillId="16" borderId="10" xfId="0" applyFont="1" applyFill="1" applyBorder="1" applyAlignment="1">
      <alignment horizontal="center"/>
    </xf>
    <xf numFmtId="0" fontId="22" fillId="16" borderId="15" xfId="0" applyFont="1" applyFill="1" applyBorder="1" applyAlignment="1">
      <alignment horizontal="center"/>
    </xf>
    <xf numFmtId="0" fontId="23" fillId="17" borderId="10" xfId="0" applyFont="1" applyFill="1" applyBorder="1" applyAlignment="1">
      <alignment horizontal="center"/>
    </xf>
    <xf numFmtId="0" fontId="23" fillId="17" borderId="15" xfId="0" applyFont="1" applyFill="1" applyBorder="1" applyAlignment="1">
      <alignment horizontal="center"/>
    </xf>
    <xf numFmtId="0" fontId="18" fillId="0" borderId="8" xfId="1" applyFont="1" applyBorder="1" applyAlignment="1">
      <alignment horizontal="left"/>
    </xf>
    <xf numFmtId="0" fontId="0" fillId="0" borderId="22" xfId="0" applyBorder="1"/>
    <xf numFmtId="0" fontId="18" fillId="8" borderId="8" xfId="1" applyFont="1" applyFill="1" applyBorder="1" applyAlignment="1">
      <alignment horizontal="left"/>
    </xf>
    <xf numFmtId="2" fontId="21" fillId="12" borderId="23" xfId="0" applyNumberFormat="1" applyFont="1" applyFill="1" applyBorder="1" applyAlignment="1">
      <alignment horizontal="center"/>
    </xf>
    <xf numFmtId="0" fontId="21" fillId="12" borderId="24" xfId="0" applyFont="1" applyFill="1" applyBorder="1" applyAlignment="1">
      <alignment horizontal="center"/>
    </xf>
    <xf numFmtId="2" fontId="21" fillId="13" borderId="25" xfId="0" applyNumberFormat="1" applyFont="1" applyFill="1" applyBorder="1" applyAlignment="1">
      <alignment horizontal="center"/>
    </xf>
    <xf numFmtId="0" fontId="21" fillId="13" borderId="24" xfId="0" applyFont="1" applyFill="1" applyBorder="1" applyAlignment="1">
      <alignment horizontal="center"/>
    </xf>
    <xf numFmtId="2" fontId="21" fillId="14" borderId="25" xfId="0" applyNumberFormat="1" applyFont="1" applyFill="1" applyBorder="1" applyAlignment="1">
      <alignment horizontal="center"/>
    </xf>
    <xf numFmtId="0" fontId="21" fillId="14" borderId="24" xfId="0" applyFont="1" applyFill="1" applyBorder="1" applyAlignment="1">
      <alignment horizontal="center"/>
    </xf>
    <xf numFmtId="2" fontId="21" fillId="15" borderId="25" xfId="0" applyNumberFormat="1" applyFont="1" applyFill="1" applyBorder="1" applyAlignment="1">
      <alignment horizontal="center"/>
    </xf>
    <xf numFmtId="0" fontId="21" fillId="15" borderId="24" xfId="0" applyFont="1" applyFill="1" applyBorder="1" applyAlignment="1">
      <alignment horizontal="center"/>
    </xf>
    <xf numFmtId="2" fontId="21" fillId="16" borderId="25" xfId="0" applyNumberFormat="1" applyFont="1" applyFill="1" applyBorder="1" applyAlignment="1">
      <alignment horizontal="center"/>
    </xf>
    <xf numFmtId="0" fontId="21" fillId="16" borderId="24" xfId="0" applyFont="1" applyFill="1" applyBorder="1" applyAlignment="1">
      <alignment horizontal="center"/>
    </xf>
    <xf numFmtId="2" fontId="24" fillId="17" borderId="25" xfId="0" applyNumberFormat="1" applyFont="1" applyFill="1" applyBorder="1" applyAlignment="1">
      <alignment horizontal="center"/>
    </xf>
    <xf numFmtId="0" fontId="24" fillId="17" borderId="24" xfId="0" applyFont="1" applyFill="1" applyBorder="1" applyAlignment="1">
      <alignment horizontal="center"/>
    </xf>
    <xf numFmtId="2" fontId="0" fillId="12" borderId="23" xfId="0" applyNumberForma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2" fontId="0" fillId="13" borderId="25" xfId="0" applyNumberFormat="1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2" fontId="0" fillId="14" borderId="25" xfId="0" applyNumberFormat="1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2" fontId="0" fillId="15" borderId="25" xfId="0" applyNumberFormat="1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2" fontId="0" fillId="16" borderId="25" xfId="0" applyNumberFormat="1" applyFill="1" applyBorder="1" applyAlignment="1">
      <alignment horizontal="center"/>
    </xf>
    <xf numFmtId="0" fontId="0" fillId="16" borderId="24" xfId="0" applyFill="1" applyBorder="1" applyAlignment="1">
      <alignment horizontal="center"/>
    </xf>
    <xf numFmtId="0" fontId="22" fillId="4" borderId="26" xfId="0" applyFont="1" applyFill="1" applyBorder="1" applyAlignment="1">
      <alignment horizontal="left"/>
    </xf>
    <xf numFmtId="2" fontId="0" fillId="12" borderId="25" xfId="0" applyNumberFormat="1" applyFill="1" applyBorder="1" applyAlignment="1">
      <alignment horizontal="center"/>
    </xf>
    <xf numFmtId="2" fontId="0" fillId="12" borderId="0" xfId="0" applyNumberFormat="1" applyFill="1" applyAlignment="1">
      <alignment horizontal="center"/>
    </xf>
    <xf numFmtId="0" fontId="0" fillId="12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2" fontId="0" fillId="14" borderId="0" xfId="0" applyNumberFormat="1" applyFill="1" applyAlignment="1">
      <alignment horizontal="center"/>
    </xf>
    <xf numFmtId="0" fontId="0" fillId="14" borderId="0" xfId="0" applyFill="1" applyAlignment="1">
      <alignment horizontal="center"/>
    </xf>
    <xf numFmtId="2" fontId="0" fillId="15" borderId="0" xfId="0" applyNumberFormat="1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24" fillId="17" borderId="0" xfId="0" applyFont="1" applyFill="1" applyAlignment="1">
      <alignment horizontal="center"/>
    </xf>
    <xf numFmtId="0" fontId="0" fillId="0" borderId="27" xfId="0" applyBorder="1"/>
    <xf numFmtId="0" fontId="3" fillId="8" borderId="8" xfId="1" applyFont="1" applyFill="1" applyBorder="1" applyAlignment="1">
      <alignment horizontal="left"/>
    </xf>
    <xf numFmtId="2" fontId="4" fillId="7" borderId="3" xfId="1" applyNumberFormat="1" applyFont="1" applyFill="1" applyBorder="1" applyAlignment="1">
      <alignment horizontal="center" vertical="center"/>
    </xf>
    <xf numFmtId="2" fontId="1" fillId="7" borderId="3" xfId="1" applyNumberFormat="1" applyFill="1" applyBorder="1" applyAlignment="1">
      <alignment horizontal="center"/>
    </xf>
    <xf numFmtId="2" fontId="4" fillId="7" borderId="3" xfId="1" applyNumberFormat="1" applyFont="1" applyFill="1" applyBorder="1" applyAlignment="1">
      <alignment horizontal="center"/>
    </xf>
    <xf numFmtId="2" fontId="19" fillId="7" borderId="3" xfId="1" applyNumberFormat="1" applyFont="1" applyFill="1" applyBorder="1" applyAlignment="1">
      <alignment horizontal="center"/>
    </xf>
    <xf numFmtId="2" fontId="21" fillId="7" borderId="3" xfId="1" applyNumberFormat="1" applyFont="1" applyFill="1" applyBorder="1" applyAlignment="1">
      <alignment horizontal="center"/>
    </xf>
    <xf numFmtId="0" fontId="0" fillId="7" borderId="0" xfId="0" applyFill="1"/>
    <xf numFmtId="2" fontId="12" fillId="7" borderId="3" xfId="0" applyNumberFormat="1" applyFont="1" applyFill="1" applyBorder="1" applyAlignment="1">
      <alignment horizontal="center" vertical="center"/>
    </xf>
    <xf numFmtId="165" fontId="4" fillId="8" borderId="3" xfId="1" applyNumberFormat="1" applyFont="1" applyFill="1" applyBorder="1" applyAlignment="1">
      <alignment horizontal="center"/>
    </xf>
    <xf numFmtId="165" fontId="12" fillId="8" borderId="0" xfId="0" applyNumberFormat="1" applyFont="1" applyFill="1" applyAlignment="1">
      <alignment horizontal="center" vertical="center" readingOrder="1"/>
    </xf>
    <xf numFmtId="0" fontId="3" fillId="9" borderId="22" xfId="1" applyFont="1" applyFill="1" applyBorder="1" applyAlignment="1">
      <alignment horizontal="center" vertical="center" wrapText="1"/>
    </xf>
    <xf numFmtId="0" fontId="0" fillId="11" borderId="3" xfId="0" applyFill="1" applyBorder="1"/>
    <xf numFmtId="0" fontId="3" fillId="9" borderId="3" xfId="1" applyFont="1" applyFill="1" applyBorder="1" applyAlignment="1">
      <alignment horizontal="center" vertical="center" wrapText="1"/>
    </xf>
    <xf numFmtId="166" fontId="4" fillId="11" borderId="3" xfId="1" applyNumberFormat="1" applyFont="1" applyFill="1" applyBorder="1" applyAlignment="1">
      <alignment horizontal="center" vertical="center"/>
    </xf>
    <xf numFmtId="0" fontId="0" fillId="18" borderId="3" xfId="0" applyFill="1" applyBorder="1"/>
    <xf numFmtId="0" fontId="17" fillId="9" borderId="3" xfId="1" applyFont="1" applyFill="1" applyBorder="1" applyAlignment="1">
      <alignment horizontal="center" vertical="center" wrapText="1"/>
    </xf>
    <xf numFmtId="0" fontId="16" fillId="9" borderId="3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4" borderId="1" xfId="1" applyFill="1" applyBorder="1" applyAlignment="1">
      <alignment horizontal="center"/>
    </xf>
    <xf numFmtId="164" fontId="4" fillId="0" borderId="3" xfId="1" applyNumberFormat="1" applyFont="1" applyBorder="1" applyAlignment="1">
      <alignment horizontal="right"/>
    </xf>
    <xf numFmtId="2" fontId="4" fillId="0" borderId="8" xfId="1" applyNumberFormat="1" applyFont="1" applyBorder="1" applyAlignment="1">
      <alignment horizontal="right"/>
    </xf>
    <xf numFmtId="2" fontId="4" fillId="10" borderId="3" xfId="1" applyNumberFormat="1" applyFont="1" applyFill="1" applyBorder="1" applyAlignment="1">
      <alignment horizontal="center" vertical="center"/>
    </xf>
    <xf numFmtId="2" fontId="19" fillId="10" borderId="3" xfId="1" applyNumberFormat="1" applyFont="1" applyFill="1" applyBorder="1" applyAlignment="1">
      <alignment horizontal="center"/>
    </xf>
    <xf numFmtId="2" fontId="4" fillId="10" borderId="3" xfId="1" applyNumberFormat="1" applyFont="1" applyFill="1" applyBorder="1" applyAlignment="1">
      <alignment horizontal="center"/>
    </xf>
    <xf numFmtId="2" fontId="12" fillId="10" borderId="3" xfId="0" applyNumberFormat="1" applyFont="1" applyFill="1" applyBorder="1" applyAlignment="1">
      <alignment horizontal="center" vertical="center"/>
    </xf>
    <xf numFmtId="2" fontId="19" fillId="19" borderId="3" xfId="1" applyNumberFormat="1" applyFont="1" applyFill="1" applyBorder="1" applyAlignment="1">
      <alignment horizontal="center"/>
    </xf>
    <xf numFmtId="166" fontId="4" fillId="10" borderId="3" xfId="1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2" fontId="4" fillId="4" borderId="0" xfId="1" applyNumberFormat="1" applyFont="1" applyFill="1" applyAlignment="1">
      <alignment horizontal="center" vertical="center"/>
    </xf>
    <xf numFmtId="165" fontId="1" fillId="0" borderId="3" xfId="1" applyNumberFormat="1" applyBorder="1" applyAlignment="1">
      <alignment horizontal="center" vertical="center"/>
    </xf>
    <xf numFmtId="167" fontId="28" fillId="2" borderId="19" xfId="1" applyNumberFormat="1" applyFont="1" applyFill="1" applyBorder="1" applyAlignment="1">
      <alignment horizontal="center" vertical="center"/>
    </xf>
    <xf numFmtId="164" fontId="28" fillId="2" borderId="3" xfId="1" applyNumberFormat="1" applyFont="1" applyFill="1" applyBorder="1" applyAlignment="1">
      <alignment horizontal="center"/>
    </xf>
    <xf numFmtId="164" fontId="28" fillId="2" borderId="3" xfId="1" applyNumberFormat="1" applyFont="1" applyFill="1" applyBorder="1" applyAlignment="1">
      <alignment horizontal="center" vertical="center"/>
    </xf>
    <xf numFmtId="164" fontId="28" fillId="2" borderId="8" xfId="1" applyNumberFormat="1" applyFont="1" applyFill="1" applyBorder="1" applyAlignment="1">
      <alignment horizontal="center"/>
    </xf>
    <xf numFmtId="164" fontId="28" fillId="2" borderId="0" xfId="1" applyNumberFormat="1" applyFont="1" applyFill="1" applyAlignment="1">
      <alignment horizontal="center"/>
    </xf>
    <xf numFmtId="165" fontId="28" fillId="2" borderId="8" xfId="1" applyNumberFormat="1" applyFont="1" applyFill="1" applyBorder="1" applyAlignment="1">
      <alignment horizontal="center"/>
    </xf>
    <xf numFmtId="2" fontId="28" fillId="5" borderId="3" xfId="1" applyNumberFormat="1" applyFont="1" applyFill="1" applyBorder="1" applyAlignment="1">
      <alignment horizontal="center"/>
    </xf>
    <xf numFmtId="166" fontId="28" fillId="2" borderId="8" xfId="1" applyNumberFormat="1" applyFont="1" applyFill="1" applyBorder="1" applyAlignment="1">
      <alignment horizontal="center"/>
    </xf>
    <xf numFmtId="2" fontId="28" fillId="2" borderId="0" xfId="1" applyNumberFormat="1" applyFont="1" applyFill="1" applyAlignment="1">
      <alignment horizontal="center"/>
    </xf>
    <xf numFmtId="2" fontId="28" fillId="2" borderId="3" xfId="1" applyNumberFormat="1" applyFont="1" applyFill="1" applyBorder="1" applyAlignment="1">
      <alignment horizontal="center"/>
    </xf>
    <xf numFmtId="2" fontId="28" fillId="2" borderId="3" xfId="1" applyNumberFormat="1" applyFont="1" applyFill="1" applyBorder="1" applyAlignment="1">
      <alignment horizontal="center" vertical="center"/>
    </xf>
    <xf numFmtId="1" fontId="4" fillId="8" borderId="3" xfId="1" applyNumberFormat="1" applyFont="1" applyFill="1" applyBorder="1" applyAlignment="1">
      <alignment horizontal="center" vertical="center"/>
    </xf>
    <xf numFmtId="1" fontId="19" fillId="8" borderId="3" xfId="1" applyNumberFormat="1" applyFont="1" applyFill="1" applyBorder="1" applyAlignment="1">
      <alignment horizontal="center" vertical="center"/>
    </xf>
    <xf numFmtId="1" fontId="19" fillId="8" borderId="3" xfId="1" applyNumberFormat="1" applyFont="1" applyFill="1" applyBorder="1" applyAlignment="1">
      <alignment horizontal="center"/>
    </xf>
    <xf numFmtId="0" fontId="20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166" fontId="4" fillId="8" borderId="3" xfId="1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2" fontId="19" fillId="8" borderId="3" xfId="1" applyNumberFormat="1" applyFont="1" applyFill="1" applyBorder="1" applyAlignment="1">
      <alignment horizontal="center" vertical="center"/>
    </xf>
    <xf numFmtId="2" fontId="19" fillId="8" borderId="3" xfId="1" applyNumberFormat="1" applyFont="1" applyFill="1" applyBorder="1" applyAlignment="1">
      <alignment horizontal="center"/>
    </xf>
    <xf numFmtId="2" fontId="20" fillId="8" borderId="3" xfId="0" applyNumberFormat="1" applyFon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/>
    </xf>
    <xf numFmtId="2" fontId="0" fillId="8" borderId="3" xfId="0" applyNumberFormat="1" applyFill="1" applyBorder="1" applyAlignment="1">
      <alignment horizontal="center" vertical="center"/>
    </xf>
    <xf numFmtId="2" fontId="21" fillId="8" borderId="3" xfId="1" applyNumberFormat="1" applyFont="1" applyFill="1" applyBorder="1" applyAlignment="1">
      <alignment horizontal="center"/>
    </xf>
    <xf numFmtId="165" fontId="4" fillId="8" borderId="2" xfId="1" applyNumberFormat="1" applyFont="1" applyFill="1" applyBorder="1" applyAlignment="1">
      <alignment horizontal="center"/>
    </xf>
    <xf numFmtId="164" fontId="4" fillId="8" borderId="3" xfId="1" applyNumberFormat="1" applyFont="1" applyFill="1" applyBorder="1" applyAlignment="1">
      <alignment horizontal="center" vertical="center"/>
    </xf>
    <xf numFmtId="164" fontId="4" fillId="8" borderId="3" xfId="1" applyNumberFormat="1" applyFont="1" applyFill="1" applyBorder="1" applyAlignment="1">
      <alignment horizontal="center"/>
    </xf>
    <xf numFmtId="0" fontId="28" fillId="2" borderId="3" xfId="1" applyFont="1" applyFill="1" applyBorder="1"/>
    <xf numFmtId="0" fontId="28" fillId="2" borderId="3" xfId="1" applyFont="1" applyFill="1" applyBorder="1" applyAlignment="1">
      <alignment horizontal="left"/>
    </xf>
    <xf numFmtId="0" fontId="28" fillId="5" borderId="3" xfId="1" applyFont="1" applyFill="1" applyBorder="1" applyAlignment="1">
      <alignment horizontal="left"/>
    </xf>
    <xf numFmtId="0" fontId="28" fillId="5" borderId="12" xfId="1" applyFont="1" applyFill="1" applyBorder="1" applyAlignment="1">
      <alignment horizontal="left"/>
    </xf>
    <xf numFmtId="0" fontId="17" fillId="0" borderId="3" xfId="1" applyFont="1" applyBorder="1" applyAlignment="1">
      <alignment horizontal="center" vertical="center" wrapText="1"/>
    </xf>
    <xf numFmtId="0" fontId="30" fillId="2" borderId="3" xfId="1" applyFont="1" applyFill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/>
    </xf>
    <xf numFmtId="2" fontId="1" fillId="0" borderId="2" xfId="1" applyNumberFormat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0" fontId="1" fillId="0" borderId="27" xfId="1" applyBorder="1"/>
    <xf numFmtId="0" fontId="29" fillId="8" borderId="28" xfId="1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 wrapText="1"/>
    </xf>
    <xf numFmtId="0" fontId="16" fillId="8" borderId="3" xfId="1" applyFont="1" applyFill="1" applyBorder="1" applyAlignment="1">
      <alignment horizontal="center" vertical="center" wrapText="1"/>
    </xf>
    <xf numFmtId="2" fontId="27" fillId="0" borderId="3" xfId="1" applyNumberFormat="1" applyFont="1" applyBorder="1" applyAlignment="1">
      <alignment horizontal="center"/>
    </xf>
    <xf numFmtId="0" fontId="31" fillId="4" borderId="0" xfId="1" applyFont="1" applyFill="1"/>
    <xf numFmtId="0" fontId="0" fillId="8" borderId="3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left" vertical="top"/>
    </xf>
    <xf numFmtId="166" fontId="0" fillId="8" borderId="3" xfId="0" applyNumberFormat="1" applyFill="1" applyBorder="1" applyAlignment="1">
      <alignment horizontal="center" vertical="center"/>
    </xf>
    <xf numFmtId="1" fontId="0" fillId="8" borderId="3" xfId="0" applyNumberFormat="1" applyFill="1" applyBorder="1" applyAlignment="1">
      <alignment horizontal="center" vertical="center"/>
    </xf>
    <xf numFmtId="0" fontId="0" fillId="8" borderId="3" xfId="0" applyFill="1" applyBorder="1"/>
    <xf numFmtId="166" fontId="19" fillId="8" borderId="3" xfId="1" applyNumberFormat="1" applyFont="1" applyFill="1" applyBorder="1" applyAlignment="1">
      <alignment horizontal="center"/>
    </xf>
    <xf numFmtId="166" fontId="4" fillId="8" borderId="3" xfId="1" applyNumberFormat="1" applyFont="1" applyFill="1" applyBorder="1" applyAlignment="1">
      <alignment horizontal="center"/>
    </xf>
    <xf numFmtId="166" fontId="12" fillId="8" borderId="3" xfId="0" applyNumberFormat="1" applyFont="1" applyFill="1" applyBorder="1" applyAlignment="1">
      <alignment horizontal="center" vertical="center"/>
    </xf>
    <xf numFmtId="166" fontId="0" fillId="8" borderId="3" xfId="0" applyNumberFormat="1" applyFill="1" applyBorder="1" applyAlignment="1">
      <alignment horizontal="center"/>
    </xf>
    <xf numFmtId="166" fontId="19" fillId="8" borderId="3" xfId="1" applyNumberFormat="1" applyFont="1" applyFill="1" applyBorder="1" applyAlignment="1">
      <alignment horizontal="center" vertical="center"/>
    </xf>
    <xf numFmtId="0" fontId="32" fillId="4" borderId="0" xfId="1" applyFont="1" applyFill="1"/>
    <xf numFmtId="0" fontId="33" fillId="4" borderId="0" xfId="1" applyFont="1" applyFill="1" applyAlignment="1">
      <alignment vertical="center"/>
    </xf>
    <xf numFmtId="0" fontId="1" fillId="0" borderId="3" xfId="1" applyBorder="1" applyAlignment="1">
      <alignment horizontal="center"/>
    </xf>
    <xf numFmtId="0" fontId="9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 vertical="center"/>
    </xf>
    <xf numFmtId="0" fontId="8" fillId="11" borderId="0" xfId="1" applyFont="1" applyFill="1" applyAlignment="1">
      <alignment horizontal="center" vertical="center"/>
    </xf>
    <xf numFmtId="0" fontId="8" fillId="11" borderId="4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24" fillId="2" borderId="29" xfId="1" applyFont="1" applyFill="1" applyBorder="1" applyAlignment="1">
      <alignment horizontal="center"/>
    </xf>
    <xf numFmtId="0" fontId="24" fillId="2" borderId="30" xfId="1" applyFont="1" applyFill="1" applyBorder="1" applyAlignment="1">
      <alignment horizontal="center"/>
    </xf>
    <xf numFmtId="0" fontId="24" fillId="2" borderId="31" xfId="1" applyFont="1" applyFill="1" applyBorder="1" applyAlignment="1">
      <alignment horizontal="center"/>
    </xf>
    <xf numFmtId="0" fontId="1" fillId="8" borderId="29" xfId="1" applyFill="1" applyBorder="1" applyAlignment="1">
      <alignment horizontal="center"/>
    </xf>
    <xf numFmtId="0" fontId="1" fillId="8" borderId="30" xfId="1" applyFill="1" applyBorder="1" applyAlignment="1">
      <alignment horizontal="center"/>
    </xf>
    <xf numFmtId="0" fontId="1" fillId="8" borderId="31" xfId="1" applyFill="1" applyBorder="1" applyAlignment="1">
      <alignment horizontal="center"/>
    </xf>
    <xf numFmtId="0" fontId="24" fillId="2" borderId="12" xfId="1" applyFont="1" applyFill="1" applyBorder="1" applyAlignment="1">
      <alignment horizontal="center"/>
    </xf>
    <xf numFmtId="0" fontId="24" fillId="2" borderId="1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/>
    </xf>
    <xf numFmtId="0" fontId="23" fillId="17" borderId="9" xfId="0" applyFont="1" applyFill="1" applyBorder="1" applyAlignment="1">
      <alignment horizontal="center" wrapText="1"/>
    </xf>
    <xf numFmtId="0" fontId="23" fillId="17" borderId="14" xfId="0" applyFont="1" applyFill="1" applyBorder="1" applyAlignment="1">
      <alignment horizontal="center" wrapText="1"/>
    </xf>
    <xf numFmtId="0" fontId="22" fillId="12" borderId="13" xfId="0" applyFont="1" applyFill="1" applyBorder="1" applyAlignment="1">
      <alignment horizontal="center"/>
    </xf>
    <xf numFmtId="0" fontId="22" fillId="12" borderId="14" xfId="0" applyFont="1" applyFill="1" applyBorder="1" applyAlignment="1">
      <alignment horizontal="center"/>
    </xf>
    <xf numFmtId="0" fontId="22" fillId="13" borderId="9" xfId="0" applyFont="1" applyFill="1" applyBorder="1" applyAlignment="1">
      <alignment horizontal="center"/>
    </xf>
    <xf numFmtId="0" fontId="22" fillId="13" borderId="14" xfId="0" applyFont="1" applyFill="1" applyBorder="1" applyAlignment="1">
      <alignment horizontal="center"/>
    </xf>
    <xf numFmtId="0" fontId="22" fillId="14" borderId="9" xfId="0" applyFont="1" applyFill="1" applyBorder="1" applyAlignment="1">
      <alignment horizontal="center" wrapText="1"/>
    </xf>
    <xf numFmtId="0" fontId="22" fillId="14" borderId="14" xfId="0" applyFont="1" applyFill="1" applyBorder="1" applyAlignment="1">
      <alignment horizontal="center" wrapText="1"/>
    </xf>
    <xf numFmtId="0" fontId="22" fillId="15" borderId="9" xfId="0" applyFont="1" applyFill="1" applyBorder="1" applyAlignment="1">
      <alignment horizontal="center" wrapText="1"/>
    </xf>
    <xf numFmtId="0" fontId="22" fillId="15" borderId="14" xfId="0" applyFont="1" applyFill="1" applyBorder="1" applyAlignment="1">
      <alignment horizontal="center" wrapText="1"/>
    </xf>
    <xf numFmtId="0" fontId="22" fillId="16" borderId="9" xfId="0" applyFont="1" applyFill="1" applyBorder="1" applyAlignment="1">
      <alignment horizontal="center" wrapText="1"/>
    </xf>
    <xf numFmtId="0" fontId="22" fillId="16" borderId="14" xfId="0" applyFont="1" applyFill="1" applyBorder="1" applyAlignment="1">
      <alignment horizontal="center" wrapText="1"/>
    </xf>
    <xf numFmtId="0" fontId="34" fillId="0" borderId="0" xfId="0" applyFont="1" applyAlignment="1">
      <alignment horizontal="left" vertical="center" readingOrder="1"/>
    </xf>
    <xf numFmtId="0" fontId="34" fillId="0" borderId="0" xfId="0" applyFont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622300</xdr:colOff>
      <xdr:row>11</xdr:row>
      <xdr:rowOff>261620</xdr:rowOff>
    </xdr:from>
    <xdr:to>
      <xdr:col>6</xdr:col>
      <xdr:colOff>613156</xdr:colOff>
      <xdr:row>35</xdr:row>
      <xdr:rowOff>87376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CF6DA62-4F24-3640-AA67-4269CD54D713}"/>
            </a:ext>
          </a:extLst>
        </xdr:cNvPr>
        <xdr:cNvGrpSpPr/>
      </xdr:nvGrpSpPr>
      <xdr:grpSpPr>
        <a:xfrm>
          <a:off x="622300" y="2870005"/>
          <a:ext cx="4211164" cy="4378217"/>
          <a:chOff x="2852928" y="841248"/>
          <a:chExt cx="4181856" cy="4181856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FB215EC6-34A1-C541-91C5-CE09658394DB}"/>
              </a:ext>
            </a:extLst>
          </xdr:cNvPr>
          <xdr:cNvSpPr/>
        </xdr:nvSpPr>
        <xdr:spPr>
          <a:xfrm>
            <a:off x="2852928" y="841248"/>
            <a:ext cx="4181856" cy="4181856"/>
          </a:xfrm>
          <a:prstGeom prst="ellipse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lvl1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842B3FCA-623E-944C-9451-73BFDD81AD69}"/>
              </a:ext>
            </a:extLst>
          </xdr:cNvPr>
          <xdr:cNvSpPr/>
        </xdr:nvSpPr>
        <xdr:spPr>
          <a:xfrm>
            <a:off x="3096768" y="1036320"/>
            <a:ext cx="3755136" cy="3755136"/>
          </a:xfrm>
          <a:prstGeom prst="ellipse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lvl1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BCA53FFA-8DBA-EB4B-BD77-00AFF72EC5E1}"/>
              </a:ext>
            </a:extLst>
          </xdr:cNvPr>
          <xdr:cNvSpPr/>
        </xdr:nvSpPr>
        <xdr:spPr>
          <a:xfrm>
            <a:off x="3200400" y="1164336"/>
            <a:ext cx="3511296" cy="3511296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lvl1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11A8E58D-BDA3-164A-B9B2-609819404D43}"/>
              </a:ext>
            </a:extLst>
          </xdr:cNvPr>
          <xdr:cNvSpPr txBox="1"/>
        </xdr:nvSpPr>
        <xdr:spPr>
          <a:xfrm>
            <a:off x="3317612" y="1620455"/>
            <a:ext cx="3206187" cy="272350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algn="ctr"/>
            <a:r>
              <a:rPr lang="en-US" sz="8800">
                <a:solidFill>
                  <a:schemeClr val="bg1"/>
                </a:solidFill>
              </a:rPr>
              <a:t>OPFF.xlsx</a:t>
            </a:r>
          </a:p>
        </xdr:txBody>
      </xdr:sp>
    </xdr:grpSp>
    <xdr:clientData/>
  </xdr:twoCellAnchor>
  <xdr:twoCellAnchor>
    <xdr:from>
      <xdr:col>15</xdr:col>
      <xdr:colOff>127000</xdr:colOff>
      <xdr:row>12</xdr:row>
      <xdr:rowOff>88900</xdr:rowOff>
    </xdr:from>
    <xdr:to>
      <xdr:col>20</xdr:col>
      <xdr:colOff>54356</xdr:colOff>
      <xdr:row>36</xdr:row>
      <xdr:rowOff>16256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FC268CE8-C5FB-1B4E-9E22-EFD05DD7DD1F}"/>
            </a:ext>
          </a:extLst>
        </xdr:cNvPr>
        <xdr:cNvGrpSpPr/>
      </xdr:nvGrpSpPr>
      <xdr:grpSpPr>
        <a:xfrm>
          <a:off x="10677769" y="3048977"/>
          <a:ext cx="4089049" cy="4294202"/>
          <a:chOff x="2852928" y="841248"/>
          <a:chExt cx="4181856" cy="4181856"/>
        </a:xfrm>
      </xdr:grpSpPr>
      <xdr:sp macro="" textlink="">
        <xdr:nvSpPr>
          <xdr:cNvPr id="8" name="Oval 7">
            <a:extLst>
              <a:ext uri="{FF2B5EF4-FFF2-40B4-BE49-F238E27FC236}">
                <a16:creationId xmlns:a16="http://schemas.microsoft.com/office/drawing/2014/main" id="{C363D258-5362-A043-8418-816F102995A9}"/>
              </a:ext>
            </a:extLst>
          </xdr:cNvPr>
          <xdr:cNvSpPr/>
        </xdr:nvSpPr>
        <xdr:spPr>
          <a:xfrm>
            <a:off x="2852928" y="841248"/>
            <a:ext cx="4181856" cy="4181856"/>
          </a:xfrm>
          <a:prstGeom prst="ellipse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BAF08BF1-388A-844F-B700-159D8B8A1742}"/>
              </a:ext>
            </a:extLst>
          </xdr:cNvPr>
          <xdr:cNvSpPr/>
        </xdr:nvSpPr>
        <xdr:spPr>
          <a:xfrm>
            <a:off x="3096768" y="1036320"/>
            <a:ext cx="3755136" cy="3755136"/>
          </a:xfrm>
          <a:prstGeom prst="ellipse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1C9C625E-4FB5-924B-AD6F-E8F5E82215C8}"/>
              </a:ext>
            </a:extLst>
          </xdr:cNvPr>
          <xdr:cNvSpPr/>
        </xdr:nvSpPr>
        <xdr:spPr>
          <a:xfrm>
            <a:off x="3200400" y="1164336"/>
            <a:ext cx="3511296" cy="3511296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1" name="TextBox 6">
            <a:extLst>
              <a:ext uri="{FF2B5EF4-FFF2-40B4-BE49-F238E27FC236}">
                <a16:creationId xmlns:a16="http://schemas.microsoft.com/office/drawing/2014/main" id="{C26B7300-0AB0-2D4F-9D28-042AAF80931C}"/>
              </a:ext>
            </a:extLst>
          </xdr:cNvPr>
          <xdr:cNvSpPr txBox="1"/>
        </xdr:nvSpPr>
        <xdr:spPr>
          <a:xfrm>
            <a:off x="3317612" y="1620455"/>
            <a:ext cx="3206187" cy="277978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8800">
                <a:solidFill>
                  <a:schemeClr val="bg1"/>
                </a:solidFill>
              </a:rPr>
              <a:t>OPFF.xlsx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0"/>
  <sheetViews>
    <sheetView tabSelected="1" topLeftCell="B26" zoomScale="130" zoomScaleNormal="130" workbookViewId="0">
      <selection activeCell="B40" sqref="B40:T40"/>
    </sheetView>
  </sheetViews>
  <sheetFormatPr baseColWidth="10" defaultColWidth="9.1640625" defaultRowHeight="13"/>
  <cols>
    <col min="1" max="17" width="9.1640625" style="3"/>
    <col min="18" max="18" width="17.6640625" style="3" customWidth="1"/>
    <col min="19" max="16384" width="9.1640625" style="3"/>
  </cols>
  <sheetData>
    <row r="2" spans="2:20" ht="14" thickBot="1"/>
    <row r="3" spans="2:20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2:20" ht="14" thickBot="1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2:20" ht="14" thickBot="1">
      <c r="B5" s="12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4"/>
    </row>
    <row r="6" spans="2:20">
      <c r="B6" s="12"/>
      <c r="C6" s="18"/>
      <c r="D6" s="1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  <c r="S6" s="19"/>
      <c r="T6" s="14"/>
    </row>
    <row r="7" spans="2:20">
      <c r="B7" s="12"/>
      <c r="C7" s="18"/>
      <c r="D7" s="1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9"/>
      <c r="S7" s="19"/>
      <c r="T7" s="14"/>
    </row>
    <row r="8" spans="2:20">
      <c r="B8" s="12"/>
      <c r="C8" s="18"/>
      <c r="D8" s="1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19"/>
      <c r="T8" s="14"/>
    </row>
    <row r="9" spans="2:20" ht="43">
      <c r="B9" s="12"/>
      <c r="C9" s="18"/>
      <c r="D9" s="18"/>
      <c r="E9" s="260" t="s">
        <v>36</v>
      </c>
      <c r="F9" s="60"/>
      <c r="G9" s="60"/>
      <c r="H9" s="60"/>
      <c r="I9" s="60"/>
      <c r="J9" s="60"/>
      <c r="K9" s="60"/>
      <c r="L9" s="60"/>
      <c r="M9" s="60"/>
      <c r="N9" s="60"/>
      <c r="O9" s="60" t="s">
        <v>125</v>
      </c>
      <c r="P9" s="60"/>
      <c r="Q9" s="60"/>
      <c r="R9" s="61"/>
      <c r="S9" s="19"/>
      <c r="T9" s="14"/>
    </row>
    <row r="10" spans="2:20">
      <c r="B10" s="12"/>
      <c r="C10" s="18"/>
      <c r="D10" s="18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59"/>
      <c r="S10" s="19"/>
      <c r="T10" s="14"/>
    </row>
    <row r="11" spans="2:20" ht="42" customHeight="1">
      <c r="B11" s="12"/>
      <c r="C11" s="18"/>
      <c r="D11" s="18"/>
      <c r="E11" s="62"/>
      <c r="F11" s="62"/>
      <c r="G11" s="262" t="s">
        <v>94</v>
      </c>
      <c r="H11" s="263"/>
      <c r="I11" s="263"/>
      <c r="J11" s="263"/>
      <c r="K11" s="263"/>
      <c r="L11" s="263"/>
      <c r="M11" s="263"/>
      <c r="N11" s="263"/>
      <c r="O11" s="263"/>
      <c r="P11" s="263"/>
      <c r="Q11" s="62"/>
      <c r="R11" s="59"/>
      <c r="S11" s="19"/>
      <c r="T11" s="14"/>
    </row>
    <row r="12" spans="2:20" ht="28" customHeight="1">
      <c r="B12" s="12"/>
      <c r="C12" s="18"/>
      <c r="D12" s="18"/>
      <c r="E12" s="62"/>
      <c r="F12" s="62"/>
      <c r="G12" s="62"/>
      <c r="I12" s="248" t="s">
        <v>95</v>
      </c>
      <c r="J12" s="62"/>
      <c r="L12" s="66"/>
      <c r="M12" s="62"/>
      <c r="N12" s="62"/>
      <c r="O12" s="62"/>
      <c r="P12" s="62"/>
      <c r="Q12" s="62"/>
      <c r="R12" s="59"/>
      <c r="S12" s="19"/>
      <c r="T12" s="14"/>
    </row>
    <row r="13" spans="2:20" ht="41.25" customHeight="1">
      <c r="B13" s="12"/>
      <c r="C13" s="18"/>
      <c r="D13" s="18"/>
      <c r="E13" s="62"/>
      <c r="F13" s="62"/>
      <c r="J13" s="259" t="s">
        <v>126</v>
      </c>
      <c r="Q13" s="62"/>
      <c r="R13" s="59"/>
      <c r="S13" s="19"/>
      <c r="T13" s="14"/>
    </row>
    <row r="14" spans="2:20">
      <c r="B14" s="12"/>
      <c r="C14" s="18"/>
      <c r="D14" s="18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59"/>
      <c r="S14" s="19"/>
      <c r="T14" s="14"/>
    </row>
    <row r="15" spans="2:20" ht="14" thickBot="1">
      <c r="B15" s="12"/>
      <c r="C15" s="18"/>
      <c r="D15" s="21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19"/>
      <c r="T15" s="14"/>
    </row>
    <row r="16" spans="2:20">
      <c r="B16" s="12"/>
      <c r="C16" s="1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19"/>
      <c r="T16" s="14"/>
    </row>
    <row r="17" spans="2:20">
      <c r="B17" s="12"/>
      <c r="C17" s="1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19"/>
      <c r="T17" s="14"/>
    </row>
    <row r="18" spans="2:20" ht="14" thickBot="1">
      <c r="B18" s="12"/>
      <c r="C18" s="21"/>
      <c r="D18" s="22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23"/>
      <c r="T18" s="14"/>
    </row>
    <row r="19" spans="2:20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</row>
    <row r="20" spans="2:20" ht="14" thickBot="1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</row>
    <row r="39" spans="2:20" ht="31">
      <c r="B39" s="288" t="s">
        <v>127</v>
      </c>
    </row>
    <row r="40" spans="2:20" ht="79" customHeight="1">
      <c r="B40" s="289" t="s">
        <v>128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</row>
  </sheetData>
  <mergeCells count="2">
    <mergeCell ref="G11:P11"/>
    <mergeCell ref="B40:T4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8B4BA-7DF7-9348-A359-5F68864516F9}">
  <sheetPr>
    <tabColor rgb="FFFFFF00"/>
  </sheetPr>
  <dimension ref="A1:AP241"/>
  <sheetViews>
    <sheetView zoomScale="140" zoomScaleNormal="140" workbookViewId="0">
      <pane xSplit="1" topLeftCell="B1" activePane="topRight" state="frozen"/>
      <selection pane="topRight" activeCell="V12" sqref="V12"/>
    </sheetView>
  </sheetViews>
  <sheetFormatPr baseColWidth="10" defaultColWidth="8.83203125" defaultRowHeight="15"/>
  <cols>
    <col min="1" max="1" width="16.1640625" style="7" customWidth="1"/>
    <col min="2" max="2" width="9.83203125" style="3" customWidth="1"/>
    <col min="3" max="5" width="8.83203125" style="3" customWidth="1"/>
    <col min="6" max="6" width="7.83203125" style="3" customWidth="1"/>
    <col min="7" max="7" width="8.83203125" style="3" customWidth="1"/>
    <col min="8" max="8" width="8.83203125" style="204"/>
    <col min="9" max="9" width="8.83203125" style="3" customWidth="1"/>
    <col min="10" max="10" width="8.1640625" style="3" customWidth="1"/>
    <col min="11" max="12" width="8.83203125" style="3" customWidth="1"/>
    <col min="13" max="15" width="8.83203125" style="58" customWidth="1"/>
    <col min="16" max="16" width="9.83203125" style="31" customWidth="1"/>
    <col min="17" max="17" width="9.1640625" style="3" customWidth="1"/>
    <col min="18" max="18" width="8.83203125" style="8" customWidth="1"/>
    <col min="19" max="19" width="8.83203125" style="3" customWidth="1"/>
    <col min="20" max="20" width="15.1640625" style="3" customWidth="1"/>
    <col min="21" max="24" width="8.83203125" style="3"/>
    <col min="25" max="25" width="8.83203125" style="3" customWidth="1"/>
    <col min="26" max="259" width="8.83203125" style="3"/>
    <col min="260" max="260" width="18" style="3" customWidth="1"/>
    <col min="261" max="261" width="11.5" style="3" customWidth="1"/>
    <col min="262" max="264" width="11.83203125" style="3" customWidth="1"/>
    <col min="265" max="265" width="12.83203125" style="3" customWidth="1"/>
    <col min="266" max="266" width="13.33203125" style="3" customWidth="1"/>
    <col min="267" max="267" width="11.1640625" style="3" customWidth="1"/>
    <col min="268" max="268" width="16.5" style="3" customWidth="1"/>
    <col min="269" max="269" width="17.5" style="3" customWidth="1"/>
    <col min="270" max="270" width="12.83203125" style="3" customWidth="1"/>
    <col min="271" max="271" width="11.6640625" style="3" customWidth="1"/>
    <col min="272" max="272" width="16" style="3" customWidth="1"/>
    <col min="273" max="273" width="16.6640625" style="3" customWidth="1"/>
    <col min="274" max="274" width="15.5" style="3" customWidth="1"/>
    <col min="275" max="275" width="19.1640625" style="3" customWidth="1"/>
    <col min="276" max="515" width="8.83203125" style="3"/>
    <col min="516" max="516" width="18" style="3" customWidth="1"/>
    <col min="517" max="517" width="11.5" style="3" customWidth="1"/>
    <col min="518" max="520" width="11.83203125" style="3" customWidth="1"/>
    <col min="521" max="521" width="12.83203125" style="3" customWidth="1"/>
    <col min="522" max="522" width="13.33203125" style="3" customWidth="1"/>
    <col min="523" max="523" width="11.1640625" style="3" customWidth="1"/>
    <col min="524" max="524" width="16.5" style="3" customWidth="1"/>
    <col min="525" max="525" width="17.5" style="3" customWidth="1"/>
    <col min="526" max="526" width="12.83203125" style="3" customWidth="1"/>
    <col min="527" max="527" width="11.6640625" style="3" customWidth="1"/>
    <col min="528" max="528" width="16" style="3" customWidth="1"/>
    <col min="529" max="529" width="16.6640625" style="3" customWidth="1"/>
    <col min="530" max="530" width="15.5" style="3" customWidth="1"/>
    <col min="531" max="531" width="19.1640625" style="3" customWidth="1"/>
    <col min="532" max="771" width="8.83203125" style="3"/>
    <col min="772" max="772" width="18" style="3" customWidth="1"/>
    <col min="773" max="773" width="11.5" style="3" customWidth="1"/>
    <col min="774" max="776" width="11.83203125" style="3" customWidth="1"/>
    <col min="777" max="777" width="12.83203125" style="3" customWidth="1"/>
    <col min="778" max="778" width="13.33203125" style="3" customWidth="1"/>
    <col min="779" max="779" width="11.1640625" style="3" customWidth="1"/>
    <col min="780" max="780" width="16.5" style="3" customWidth="1"/>
    <col min="781" max="781" width="17.5" style="3" customWidth="1"/>
    <col min="782" max="782" width="12.83203125" style="3" customWidth="1"/>
    <col min="783" max="783" width="11.6640625" style="3" customWidth="1"/>
    <col min="784" max="784" width="16" style="3" customWidth="1"/>
    <col min="785" max="785" width="16.6640625" style="3" customWidth="1"/>
    <col min="786" max="786" width="15.5" style="3" customWidth="1"/>
    <col min="787" max="787" width="19.1640625" style="3" customWidth="1"/>
    <col min="788" max="1027" width="8.83203125" style="3"/>
    <col min="1028" max="1028" width="18" style="3" customWidth="1"/>
    <col min="1029" max="1029" width="11.5" style="3" customWidth="1"/>
    <col min="1030" max="1032" width="11.83203125" style="3" customWidth="1"/>
    <col min="1033" max="1033" width="12.83203125" style="3" customWidth="1"/>
    <col min="1034" max="1034" width="13.33203125" style="3" customWidth="1"/>
    <col min="1035" max="1035" width="11.1640625" style="3" customWidth="1"/>
    <col min="1036" max="1036" width="16.5" style="3" customWidth="1"/>
    <col min="1037" max="1037" width="17.5" style="3" customWidth="1"/>
    <col min="1038" max="1038" width="12.83203125" style="3" customWidth="1"/>
    <col min="1039" max="1039" width="11.6640625" style="3" customWidth="1"/>
    <col min="1040" max="1040" width="16" style="3" customWidth="1"/>
    <col min="1041" max="1041" width="16.6640625" style="3" customWidth="1"/>
    <col min="1042" max="1042" width="15.5" style="3" customWidth="1"/>
    <col min="1043" max="1043" width="19.1640625" style="3" customWidth="1"/>
    <col min="1044" max="1283" width="8.83203125" style="3"/>
    <col min="1284" max="1284" width="18" style="3" customWidth="1"/>
    <col min="1285" max="1285" width="11.5" style="3" customWidth="1"/>
    <col min="1286" max="1288" width="11.83203125" style="3" customWidth="1"/>
    <col min="1289" max="1289" width="12.83203125" style="3" customWidth="1"/>
    <col min="1290" max="1290" width="13.33203125" style="3" customWidth="1"/>
    <col min="1291" max="1291" width="11.1640625" style="3" customWidth="1"/>
    <col min="1292" max="1292" width="16.5" style="3" customWidth="1"/>
    <col min="1293" max="1293" width="17.5" style="3" customWidth="1"/>
    <col min="1294" max="1294" width="12.83203125" style="3" customWidth="1"/>
    <col min="1295" max="1295" width="11.6640625" style="3" customWidth="1"/>
    <col min="1296" max="1296" width="16" style="3" customWidth="1"/>
    <col min="1297" max="1297" width="16.6640625" style="3" customWidth="1"/>
    <col min="1298" max="1298" width="15.5" style="3" customWidth="1"/>
    <col min="1299" max="1299" width="19.1640625" style="3" customWidth="1"/>
    <col min="1300" max="1539" width="8.83203125" style="3"/>
    <col min="1540" max="1540" width="18" style="3" customWidth="1"/>
    <col min="1541" max="1541" width="11.5" style="3" customWidth="1"/>
    <col min="1542" max="1544" width="11.83203125" style="3" customWidth="1"/>
    <col min="1545" max="1545" width="12.83203125" style="3" customWidth="1"/>
    <col min="1546" max="1546" width="13.33203125" style="3" customWidth="1"/>
    <col min="1547" max="1547" width="11.1640625" style="3" customWidth="1"/>
    <col min="1548" max="1548" width="16.5" style="3" customWidth="1"/>
    <col min="1549" max="1549" width="17.5" style="3" customWidth="1"/>
    <col min="1550" max="1550" width="12.83203125" style="3" customWidth="1"/>
    <col min="1551" max="1551" width="11.6640625" style="3" customWidth="1"/>
    <col min="1552" max="1552" width="16" style="3" customWidth="1"/>
    <col min="1553" max="1553" width="16.6640625" style="3" customWidth="1"/>
    <col min="1554" max="1554" width="15.5" style="3" customWidth="1"/>
    <col min="1555" max="1555" width="19.1640625" style="3" customWidth="1"/>
    <col min="1556" max="1795" width="8.83203125" style="3"/>
    <col min="1796" max="1796" width="18" style="3" customWidth="1"/>
    <col min="1797" max="1797" width="11.5" style="3" customWidth="1"/>
    <col min="1798" max="1800" width="11.83203125" style="3" customWidth="1"/>
    <col min="1801" max="1801" width="12.83203125" style="3" customWidth="1"/>
    <col min="1802" max="1802" width="13.33203125" style="3" customWidth="1"/>
    <col min="1803" max="1803" width="11.1640625" style="3" customWidth="1"/>
    <col min="1804" max="1804" width="16.5" style="3" customWidth="1"/>
    <col min="1805" max="1805" width="17.5" style="3" customWidth="1"/>
    <col min="1806" max="1806" width="12.83203125" style="3" customWidth="1"/>
    <col min="1807" max="1807" width="11.6640625" style="3" customWidth="1"/>
    <col min="1808" max="1808" width="16" style="3" customWidth="1"/>
    <col min="1809" max="1809" width="16.6640625" style="3" customWidth="1"/>
    <col min="1810" max="1810" width="15.5" style="3" customWidth="1"/>
    <col min="1811" max="1811" width="19.1640625" style="3" customWidth="1"/>
    <col min="1812" max="2051" width="8.83203125" style="3"/>
    <col min="2052" max="2052" width="18" style="3" customWidth="1"/>
    <col min="2053" max="2053" width="11.5" style="3" customWidth="1"/>
    <col min="2054" max="2056" width="11.83203125" style="3" customWidth="1"/>
    <col min="2057" max="2057" width="12.83203125" style="3" customWidth="1"/>
    <col min="2058" max="2058" width="13.33203125" style="3" customWidth="1"/>
    <col min="2059" max="2059" width="11.1640625" style="3" customWidth="1"/>
    <col min="2060" max="2060" width="16.5" style="3" customWidth="1"/>
    <col min="2061" max="2061" width="17.5" style="3" customWidth="1"/>
    <col min="2062" max="2062" width="12.83203125" style="3" customWidth="1"/>
    <col min="2063" max="2063" width="11.6640625" style="3" customWidth="1"/>
    <col min="2064" max="2064" width="16" style="3" customWidth="1"/>
    <col min="2065" max="2065" width="16.6640625" style="3" customWidth="1"/>
    <col min="2066" max="2066" width="15.5" style="3" customWidth="1"/>
    <col min="2067" max="2067" width="19.1640625" style="3" customWidth="1"/>
    <col min="2068" max="2307" width="8.83203125" style="3"/>
    <col min="2308" max="2308" width="18" style="3" customWidth="1"/>
    <col min="2309" max="2309" width="11.5" style="3" customWidth="1"/>
    <col min="2310" max="2312" width="11.83203125" style="3" customWidth="1"/>
    <col min="2313" max="2313" width="12.83203125" style="3" customWidth="1"/>
    <col min="2314" max="2314" width="13.33203125" style="3" customWidth="1"/>
    <col min="2315" max="2315" width="11.1640625" style="3" customWidth="1"/>
    <col min="2316" max="2316" width="16.5" style="3" customWidth="1"/>
    <col min="2317" max="2317" width="17.5" style="3" customWidth="1"/>
    <col min="2318" max="2318" width="12.83203125" style="3" customWidth="1"/>
    <col min="2319" max="2319" width="11.6640625" style="3" customWidth="1"/>
    <col min="2320" max="2320" width="16" style="3" customWidth="1"/>
    <col min="2321" max="2321" width="16.6640625" style="3" customWidth="1"/>
    <col min="2322" max="2322" width="15.5" style="3" customWidth="1"/>
    <col min="2323" max="2323" width="19.1640625" style="3" customWidth="1"/>
    <col min="2324" max="2563" width="8.83203125" style="3"/>
    <col min="2564" max="2564" width="18" style="3" customWidth="1"/>
    <col min="2565" max="2565" width="11.5" style="3" customWidth="1"/>
    <col min="2566" max="2568" width="11.83203125" style="3" customWidth="1"/>
    <col min="2569" max="2569" width="12.83203125" style="3" customWidth="1"/>
    <col min="2570" max="2570" width="13.33203125" style="3" customWidth="1"/>
    <col min="2571" max="2571" width="11.1640625" style="3" customWidth="1"/>
    <col min="2572" max="2572" width="16.5" style="3" customWidth="1"/>
    <col min="2573" max="2573" width="17.5" style="3" customWidth="1"/>
    <col min="2574" max="2574" width="12.83203125" style="3" customWidth="1"/>
    <col min="2575" max="2575" width="11.6640625" style="3" customWidth="1"/>
    <col min="2576" max="2576" width="16" style="3" customWidth="1"/>
    <col min="2577" max="2577" width="16.6640625" style="3" customWidth="1"/>
    <col min="2578" max="2578" width="15.5" style="3" customWidth="1"/>
    <col min="2579" max="2579" width="19.1640625" style="3" customWidth="1"/>
    <col min="2580" max="2819" width="8.83203125" style="3"/>
    <col min="2820" max="2820" width="18" style="3" customWidth="1"/>
    <col min="2821" max="2821" width="11.5" style="3" customWidth="1"/>
    <col min="2822" max="2824" width="11.83203125" style="3" customWidth="1"/>
    <col min="2825" max="2825" width="12.83203125" style="3" customWidth="1"/>
    <col min="2826" max="2826" width="13.33203125" style="3" customWidth="1"/>
    <col min="2827" max="2827" width="11.1640625" style="3" customWidth="1"/>
    <col min="2828" max="2828" width="16.5" style="3" customWidth="1"/>
    <col min="2829" max="2829" width="17.5" style="3" customWidth="1"/>
    <col min="2830" max="2830" width="12.83203125" style="3" customWidth="1"/>
    <col min="2831" max="2831" width="11.6640625" style="3" customWidth="1"/>
    <col min="2832" max="2832" width="16" style="3" customWidth="1"/>
    <col min="2833" max="2833" width="16.6640625" style="3" customWidth="1"/>
    <col min="2834" max="2834" width="15.5" style="3" customWidth="1"/>
    <col min="2835" max="2835" width="19.1640625" style="3" customWidth="1"/>
    <col min="2836" max="3075" width="8.83203125" style="3"/>
    <col min="3076" max="3076" width="18" style="3" customWidth="1"/>
    <col min="3077" max="3077" width="11.5" style="3" customWidth="1"/>
    <col min="3078" max="3080" width="11.83203125" style="3" customWidth="1"/>
    <col min="3081" max="3081" width="12.83203125" style="3" customWidth="1"/>
    <col min="3082" max="3082" width="13.33203125" style="3" customWidth="1"/>
    <col min="3083" max="3083" width="11.1640625" style="3" customWidth="1"/>
    <col min="3084" max="3084" width="16.5" style="3" customWidth="1"/>
    <col min="3085" max="3085" width="17.5" style="3" customWidth="1"/>
    <col min="3086" max="3086" width="12.83203125" style="3" customWidth="1"/>
    <col min="3087" max="3087" width="11.6640625" style="3" customWidth="1"/>
    <col min="3088" max="3088" width="16" style="3" customWidth="1"/>
    <col min="3089" max="3089" width="16.6640625" style="3" customWidth="1"/>
    <col min="3090" max="3090" width="15.5" style="3" customWidth="1"/>
    <col min="3091" max="3091" width="19.1640625" style="3" customWidth="1"/>
    <col min="3092" max="3331" width="8.83203125" style="3"/>
    <col min="3332" max="3332" width="18" style="3" customWidth="1"/>
    <col min="3333" max="3333" width="11.5" style="3" customWidth="1"/>
    <col min="3334" max="3336" width="11.83203125" style="3" customWidth="1"/>
    <col min="3337" max="3337" width="12.83203125" style="3" customWidth="1"/>
    <col min="3338" max="3338" width="13.33203125" style="3" customWidth="1"/>
    <col min="3339" max="3339" width="11.1640625" style="3" customWidth="1"/>
    <col min="3340" max="3340" width="16.5" style="3" customWidth="1"/>
    <col min="3341" max="3341" width="17.5" style="3" customWidth="1"/>
    <col min="3342" max="3342" width="12.83203125" style="3" customWidth="1"/>
    <col min="3343" max="3343" width="11.6640625" style="3" customWidth="1"/>
    <col min="3344" max="3344" width="16" style="3" customWidth="1"/>
    <col min="3345" max="3345" width="16.6640625" style="3" customWidth="1"/>
    <col min="3346" max="3346" width="15.5" style="3" customWidth="1"/>
    <col min="3347" max="3347" width="19.1640625" style="3" customWidth="1"/>
    <col min="3348" max="3587" width="8.83203125" style="3"/>
    <col min="3588" max="3588" width="18" style="3" customWidth="1"/>
    <col min="3589" max="3589" width="11.5" style="3" customWidth="1"/>
    <col min="3590" max="3592" width="11.83203125" style="3" customWidth="1"/>
    <col min="3593" max="3593" width="12.83203125" style="3" customWidth="1"/>
    <col min="3594" max="3594" width="13.33203125" style="3" customWidth="1"/>
    <col min="3595" max="3595" width="11.1640625" style="3" customWidth="1"/>
    <col min="3596" max="3596" width="16.5" style="3" customWidth="1"/>
    <col min="3597" max="3597" width="17.5" style="3" customWidth="1"/>
    <col min="3598" max="3598" width="12.83203125" style="3" customWidth="1"/>
    <col min="3599" max="3599" width="11.6640625" style="3" customWidth="1"/>
    <col min="3600" max="3600" width="16" style="3" customWidth="1"/>
    <col min="3601" max="3601" width="16.6640625" style="3" customWidth="1"/>
    <col min="3602" max="3602" width="15.5" style="3" customWidth="1"/>
    <col min="3603" max="3603" width="19.1640625" style="3" customWidth="1"/>
    <col min="3604" max="3843" width="8.83203125" style="3"/>
    <col min="3844" max="3844" width="18" style="3" customWidth="1"/>
    <col min="3845" max="3845" width="11.5" style="3" customWidth="1"/>
    <col min="3846" max="3848" width="11.83203125" style="3" customWidth="1"/>
    <col min="3849" max="3849" width="12.83203125" style="3" customWidth="1"/>
    <col min="3850" max="3850" width="13.33203125" style="3" customWidth="1"/>
    <col min="3851" max="3851" width="11.1640625" style="3" customWidth="1"/>
    <col min="3852" max="3852" width="16.5" style="3" customWidth="1"/>
    <col min="3853" max="3853" width="17.5" style="3" customWidth="1"/>
    <col min="3854" max="3854" width="12.83203125" style="3" customWidth="1"/>
    <col min="3855" max="3855" width="11.6640625" style="3" customWidth="1"/>
    <col min="3856" max="3856" width="16" style="3" customWidth="1"/>
    <col min="3857" max="3857" width="16.6640625" style="3" customWidth="1"/>
    <col min="3858" max="3858" width="15.5" style="3" customWidth="1"/>
    <col min="3859" max="3859" width="19.1640625" style="3" customWidth="1"/>
    <col min="3860" max="4099" width="8.83203125" style="3"/>
    <col min="4100" max="4100" width="18" style="3" customWidth="1"/>
    <col min="4101" max="4101" width="11.5" style="3" customWidth="1"/>
    <col min="4102" max="4104" width="11.83203125" style="3" customWidth="1"/>
    <col min="4105" max="4105" width="12.83203125" style="3" customWidth="1"/>
    <col min="4106" max="4106" width="13.33203125" style="3" customWidth="1"/>
    <col min="4107" max="4107" width="11.1640625" style="3" customWidth="1"/>
    <col min="4108" max="4108" width="16.5" style="3" customWidth="1"/>
    <col min="4109" max="4109" width="17.5" style="3" customWidth="1"/>
    <col min="4110" max="4110" width="12.83203125" style="3" customWidth="1"/>
    <col min="4111" max="4111" width="11.6640625" style="3" customWidth="1"/>
    <col min="4112" max="4112" width="16" style="3" customWidth="1"/>
    <col min="4113" max="4113" width="16.6640625" style="3" customWidth="1"/>
    <col min="4114" max="4114" width="15.5" style="3" customWidth="1"/>
    <col min="4115" max="4115" width="19.1640625" style="3" customWidth="1"/>
    <col min="4116" max="4355" width="8.83203125" style="3"/>
    <col min="4356" max="4356" width="18" style="3" customWidth="1"/>
    <col min="4357" max="4357" width="11.5" style="3" customWidth="1"/>
    <col min="4358" max="4360" width="11.83203125" style="3" customWidth="1"/>
    <col min="4361" max="4361" width="12.83203125" style="3" customWidth="1"/>
    <col min="4362" max="4362" width="13.33203125" style="3" customWidth="1"/>
    <col min="4363" max="4363" width="11.1640625" style="3" customWidth="1"/>
    <col min="4364" max="4364" width="16.5" style="3" customWidth="1"/>
    <col min="4365" max="4365" width="17.5" style="3" customWidth="1"/>
    <col min="4366" max="4366" width="12.83203125" style="3" customWidth="1"/>
    <col min="4367" max="4367" width="11.6640625" style="3" customWidth="1"/>
    <col min="4368" max="4368" width="16" style="3" customWidth="1"/>
    <col min="4369" max="4369" width="16.6640625" style="3" customWidth="1"/>
    <col min="4370" max="4370" width="15.5" style="3" customWidth="1"/>
    <col min="4371" max="4371" width="19.1640625" style="3" customWidth="1"/>
    <col min="4372" max="4611" width="8.83203125" style="3"/>
    <col min="4612" max="4612" width="18" style="3" customWidth="1"/>
    <col min="4613" max="4613" width="11.5" style="3" customWidth="1"/>
    <col min="4614" max="4616" width="11.83203125" style="3" customWidth="1"/>
    <col min="4617" max="4617" width="12.83203125" style="3" customWidth="1"/>
    <col min="4618" max="4618" width="13.33203125" style="3" customWidth="1"/>
    <col min="4619" max="4619" width="11.1640625" style="3" customWidth="1"/>
    <col min="4620" max="4620" width="16.5" style="3" customWidth="1"/>
    <col min="4621" max="4621" width="17.5" style="3" customWidth="1"/>
    <col min="4622" max="4622" width="12.83203125" style="3" customWidth="1"/>
    <col min="4623" max="4623" width="11.6640625" style="3" customWidth="1"/>
    <col min="4624" max="4624" width="16" style="3" customWidth="1"/>
    <col min="4625" max="4625" width="16.6640625" style="3" customWidth="1"/>
    <col min="4626" max="4626" width="15.5" style="3" customWidth="1"/>
    <col min="4627" max="4627" width="19.1640625" style="3" customWidth="1"/>
    <col min="4628" max="4867" width="8.83203125" style="3"/>
    <col min="4868" max="4868" width="18" style="3" customWidth="1"/>
    <col min="4869" max="4869" width="11.5" style="3" customWidth="1"/>
    <col min="4870" max="4872" width="11.83203125" style="3" customWidth="1"/>
    <col min="4873" max="4873" width="12.83203125" style="3" customWidth="1"/>
    <col min="4874" max="4874" width="13.33203125" style="3" customWidth="1"/>
    <col min="4875" max="4875" width="11.1640625" style="3" customWidth="1"/>
    <col min="4876" max="4876" width="16.5" style="3" customWidth="1"/>
    <col min="4877" max="4877" width="17.5" style="3" customWidth="1"/>
    <col min="4878" max="4878" width="12.83203125" style="3" customWidth="1"/>
    <col min="4879" max="4879" width="11.6640625" style="3" customWidth="1"/>
    <col min="4880" max="4880" width="16" style="3" customWidth="1"/>
    <col min="4881" max="4881" width="16.6640625" style="3" customWidth="1"/>
    <col min="4882" max="4882" width="15.5" style="3" customWidth="1"/>
    <col min="4883" max="4883" width="19.1640625" style="3" customWidth="1"/>
    <col min="4884" max="5123" width="8.83203125" style="3"/>
    <col min="5124" max="5124" width="18" style="3" customWidth="1"/>
    <col min="5125" max="5125" width="11.5" style="3" customWidth="1"/>
    <col min="5126" max="5128" width="11.83203125" style="3" customWidth="1"/>
    <col min="5129" max="5129" width="12.83203125" style="3" customWidth="1"/>
    <col min="5130" max="5130" width="13.33203125" style="3" customWidth="1"/>
    <col min="5131" max="5131" width="11.1640625" style="3" customWidth="1"/>
    <col min="5132" max="5132" width="16.5" style="3" customWidth="1"/>
    <col min="5133" max="5133" width="17.5" style="3" customWidth="1"/>
    <col min="5134" max="5134" width="12.83203125" style="3" customWidth="1"/>
    <col min="5135" max="5135" width="11.6640625" style="3" customWidth="1"/>
    <col min="5136" max="5136" width="16" style="3" customWidth="1"/>
    <col min="5137" max="5137" width="16.6640625" style="3" customWidth="1"/>
    <col min="5138" max="5138" width="15.5" style="3" customWidth="1"/>
    <col min="5139" max="5139" width="19.1640625" style="3" customWidth="1"/>
    <col min="5140" max="5379" width="8.83203125" style="3"/>
    <col min="5380" max="5380" width="18" style="3" customWidth="1"/>
    <col min="5381" max="5381" width="11.5" style="3" customWidth="1"/>
    <col min="5382" max="5384" width="11.83203125" style="3" customWidth="1"/>
    <col min="5385" max="5385" width="12.83203125" style="3" customWidth="1"/>
    <col min="5386" max="5386" width="13.33203125" style="3" customWidth="1"/>
    <col min="5387" max="5387" width="11.1640625" style="3" customWidth="1"/>
    <col min="5388" max="5388" width="16.5" style="3" customWidth="1"/>
    <col min="5389" max="5389" width="17.5" style="3" customWidth="1"/>
    <col min="5390" max="5390" width="12.83203125" style="3" customWidth="1"/>
    <col min="5391" max="5391" width="11.6640625" style="3" customWidth="1"/>
    <col min="5392" max="5392" width="16" style="3" customWidth="1"/>
    <col min="5393" max="5393" width="16.6640625" style="3" customWidth="1"/>
    <col min="5394" max="5394" width="15.5" style="3" customWidth="1"/>
    <col min="5395" max="5395" width="19.1640625" style="3" customWidth="1"/>
    <col min="5396" max="5635" width="8.83203125" style="3"/>
    <col min="5636" max="5636" width="18" style="3" customWidth="1"/>
    <col min="5637" max="5637" width="11.5" style="3" customWidth="1"/>
    <col min="5638" max="5640" width="11.83203125" style="3" customWidth="1"/>
    <col min="5641" max="5641" width="12.83203125" style="3" customWidth="1"/>
    <col min="5642" max="5642" width="13.33203125" style="3" customWidth="1"/>
    <col min="5643" max="5643" width="11.1640625" style="3" customWidth="1"/>
    <col min="5644" max="5644" width="16.5" style="3" customWidth="1"/>
    <col min="5645" max="5645" width="17.5" style="3" customWidth="1"/>
    <col min="5646" max="5646" width="12.83203125" style="3" customWidth="1"/>
    <col min="5647" max="5647" width="11.6640625" style="3" customWidth="1"/>
    <col min="5648" max="5648" width="16" style="3" customWidth="1"/>
    <col min="5649" max="5649" width="16.6640625" style="3" customWidth="1"/>
    <col min="5650" max="5650" width="15.5" style="3" customWidth="1"/>
    <col min="5651" max="5651" width="19.1640625" style="3" customWidth="1"/>
    <col min="5652" max="5891" width="8.83203125" style="3"/>
    <col min="5892" max="5892" width="18" style="3" customWidth="1"/>
    <col min="5893" max="5893" width="11.5" style="3" customWidth="1"/>
    <col min="5894" max="5896" width="11.83203125" style="3" customWidth="1"/>
    <col min="5897" max="5897" width="12.83203125" style="3" customWidth="1"/>
    <col min="5898" max="5898" width="13.33203125" style="3" customWidth="1"/>
    <col min="5899" max="5899" width="11.1640625" style="3" customWidth="1"/>
    <col min="5900" max="5900" width="16.5" style="3" customWidth="1"/>
    <col min="5901" max="5901" width="17.5" style="3" customWidth="1"/>
    <col min="5902" max="5902" width="12.83203125" style="3" customWidth="1"/>
    <col min="5903" max="5903" width="11.6640625" style="3" customWidth="1"/>
    <col min="5904" max="5904" width="16" style="3" customWidth="1"/>
    <col min="5905" max="5905" width="16.6640625" style="3" customWidth="1"/>
    <col min="5906" max="5906" width="15.5" style="3" customWidth="1"/>
    <col min="5907" max="5907" width="19.1640625" style="3" customWidth="1"/>
    <col min="5908" max="6147" width="8.83203125" style="3"/>
    <col min="6148" max="6148" width="18" style="3" customWidth="1"/>
    <col min="6149" max="6149" width="11.5" style="3" customWidth="1"/>
    <col min="6150" max="6152" width="11.83203125" style="3" customWidth="1"/>
    <col min="6153" max="6153" width="12.83203125" style="3" customWidth="1"/>
    <col min="6154" max="6154" width="13.33203125" style="3" customWidth="1"/>
    <col min="6155" max="6155" width="11.1640625" style="3" customWidth="1"/>
    <col min="6156" max="6156" width="16.5" style="3" customWidth="1"/>
    <col min="6157" max="6157" width="17.5" style="3" customWidth="1"/>
    <col min="6158" max="6158" width="12.83203125" style="3" customWidth="1"/>
    <col min="6159" max="6159" width="11.6640625" style="3" customWidth="1"/>
    <col min="6160" max="6160" width="16" style="3" customWidth="1"/>
    <col min="6161" max="6161" width="16.6640625" style="3" customWidth="1"/>
    <col min="6162" max="6162" width="15.5" style="3" customWidth="1"/>
    <col min="6163" max="6163" width="19.1640625" style="3" customWidth="1"/>
    <col min="6164" max="6403" width="8.83203125" style="3"/>
    <col min="6404" max="6404" width="18" style="3" customWidth="1"/>
    <col min="6405" max="6405" width="11.5" style="3" customWidth="1"/>
    <col min="6406" max="6408" width="11.83203125" style="3" customWidth="1"/>
    <col min="6409" max="6409" width="12.83203125" style="3" customWidth="1"/>
    <col min="6410" max="6410" width="13.33203125" style="3" customWidth="1"/>
    <col min="6411" max="6411" width="11.1640625" style="3" customWidth="1"/>
    <col min="6412" max="6412" width="16.5" style="3" customWidth="1"/>
    <col min="6413" max="6413" width="17.5" style="3" customWidth="1"/>
    <col min="6414" max="6414" width="12.83203125" style="3" customWidth="1"/>
    <col min="6415" max="6415" width="11.6640625" style="3" customWidth="1"/>
    <col min="6416" max="6416" width="16" style="3" customWidth="1"/>
    <col min="6417" max="6417" width="16.6640625" style="3" customWidth="1"/>
    <col min="6418" max="6418" width="15.5" style="3" customWidth="1"/>
    <col min="6419" max="6419" width="19.1640625" style="3" customWidth="1"/>
    <col min="6420" max="6659" width="8.83203125" style="3"/>
    <col min="6660" max="6660" width="18" style="3" customWidth="1"/>
    <col min="6661" max="6661" width="11.5" style="3" customWidth="1"/>
    <col min="6662" max="6664" width="11.83203125" style="3" customWidth="1"/>
    <col min="6665" max="6665" width="12.83203125" style="3" customWidth="1"/>
    <col min="6666" max="6666" width="13.33203125" style="3" customWidth="1"/>
    <col min="6667" max="6667" width="11.1640625" style="3" customWidth="1"/>
    <col min="6668" max="6668" width="16.5" style="3" customWidth="1"/>
    <col min="6669" max="6669" width="17.5" style="3" customWidth="1"/>
    <col min="6670" max="6670" width="12.83203125" style="3" customWidth="1"/>
    <col min="6671" max="6671" width="11.6640625" style="3" customWidth="1"/>
    <col min="6672" max="6672" width="16" style="3" customWidth="1"/>
    <col min="6673" max="6673" width="16.6640625" style="3" customWidth="1"/>
    <col min="6674" max="6674" width="15.5" style="3" customWidth="1"/>
    <col min="6675" max="6675" width="19.1640625" style="3" customWidth="1"/>
    <col min="6676" max="6915" width="8.83203125" style="3"/>
    <col min="6916" max="6916" width="18" style="3" customWidth="1"/>
    <col min="6917" max="6917" width="11.5" style="3" customWidth="1"/>
    <col min="6918" max="6920" width="11.83203125" style="3" customWidth="1"/>
    <col min="6921" max="6921" width="12.83203125" style="3" customWidth="1"/>
    <col min="6922" max="6922" width="13.33203125" style="3" customWidth="1"/>
    <col min="6923" max="6923" width="11.1640625" style="3" customWidth="1"/>
    <col min="6924" max="6924" width="16.5" style="3" customWidth="1"/>
    <col min="6925" max="6925" width="17.5" style="3" customWidth="1"/>
    <col min="6926" max="6926" width="12.83203125" style="3" customWidth="1"/>
    <col min="6927" max="6927" width="11.6640625" style="3" customWidth="1"/>
    <col min="6928" max="6928" width="16" style="3" customWidth="1"/>
    <col min="6929" max="6929" width="16.6640625" style="3" customWidth="1"/>
    <col min="6930" max="6930" width="15.5" style="3" customWidth="1"/>
    <col min="6931" max="6931" width="19.1640625" style="3" customWidth="1"/>
    <col min="6932" max="7171" width="8.83203125" style="3"/>
    <col min="7172" max="7172" width="18" style="3" customWidth="1"/>
    <col min="7173" max="7173" width="11.5" style="3" customWidth="1"/>
    <col min="7174" max="7176" width="11.83203125" style="3" customWidth="1"/>
    <col min="7177" max="7177" width="12.83203125" style="3" customWidth="1"/>
    <col min="7178" max="7178" width="13.33203125" style="3" customWidth="1"/>
    <col min="7179" max="7179" width="11.1640625" style="3" customWidth="1"/>
    <col min="7180" max="7180" width="16.5" style="3" customWidth="1"/>
    <col min="7181" max="7181" width="17.5" style="3" customWidth="1"/>
    <col min="7182" max="7182" width="12.83203125" style="3" customWidth="1"/>
    <col min="7183" max="7183" width="11.6640625" style="3" customWidth="1"/>
    <col min="7184" max="7184" width="16" style="3" customWidth="1"/>
    <col min="7185" max="7185" width="16.6640625" style="3" customWidth="1"/>
    <col min="7186" max="7186" width="15.5" style="3" customWidth="1"/>
    <col min="7187" max="7187" width="19.1640625" style="3" customWidth="1"/>
    <col min="7188" max="7427" width="8.83203125" style="3"/>
    <col min="7428" max="7428" width="18" style="3" customWidth="1"/>
    <col min="7429" max="7429" width="11.5" style="3" customWidth="1"/>
    <col min="7430" max="7432" width="11.83203125" style="3" customWidth="1"/>
    <col min="7433" max="7433" width="12.83203125" style="3" customWidth="1"/>
    <col min="7434" max="7434" width="13.33203125" style="3" customWidth="1"/>
    <col min="7435" max="7435" width="11.1640625" style="3" customWidth="1"/>
    <col min="7436" max="7436" width="16.5" style="3" customWidth="1"/>
    <col min="7437" max="7437" width="17.5" style="3" customWidth="1"/>
    <col min="7438" max="7438" width="12.83203125" style="3" customWidth="1"/>
    <col min="7439" max="7439" width="11.6640625" style="3" customWidth="1"/>
    <col min="7440" max="7440" width="16" style="3" customWidth="1"/>
    <col min="7441" max="7441" width="16.6640625" style="3" customWidth="1"/>
    <col min="7442" max="7442" width="15.5" style="3" customWidth="1"/>
    <col min="7443" max="7443" width="19.1640625" style="3" customWidth="1"/>
    <col min="7444" max="7683" width="8.83203125" style="3"/>
    <col min="7684" max="7684" width="18" style="3" customWidth="1"/>
    <col min="7685" max="7685" width="11.5" style="3" customWidth="1"/>
    <col min="7686" max="7688" width="11.83203125" style="3" customWidth="1"/>
    <col min="7689" max="7689" width="12.83203125" style="3" customWidth="1"/>
    <col min="7690" max="7690" width="13.33203125" style="3" customWidth="1"/>
    <col min="7691" max="7691" width="11.1640625" style="3" customWidth="1"/>
    <col min="7692" max="7692" width="16.5" style="3" customWidth="1"/>
    <col min="7693" max="7693" width="17.5" style="3" customWidth="1"/>
    <col min="7694" max="7694" width="12.83203125" style="3" customWidth="1"/>
    <col min="7695" max="7695" width="11.6640625" style="3" customWidth="1"/>
    <col min="7696" max="7696" width="16" style="3" customWidth="1"/>
    <col min="7697" max="7697" width="16.6640625" style="3" customWidth="1"/>
    <col min="7698" max="7698" width="15.5" style="3" customWidth="1"/>
    <col min="7699" max="7699" width="19.1640625" style="3" customWidth="1"/>
    <col min="7700" max="7939" width="8.83203125" style="3"/>
    <col min="7940" max="7940" width="18" style="3" customWidth="1"/>
    <col min="7941" max="7941" width="11.5" style="3" customWidth="1"/>
    <col min="7942" max="7944" width="11.83203125" style="3" customWidth="1"/>
    <col min="7945" max="7945" width="12.83203125" style="3" customWidth="1"/>
    <col min="7946" max="7946" width="13.33203125" style="3" customWidth="1"/>
    <col min="7947" max="7947" width="11.1640625" style="3" customWidth="1"/>
    <col min="7948" max="7948" width="16.5" style="3" customWidth="1"/>
    <col min="7949" max="7949" width="17.5" style="3" customWidth="1"/>
    <col min="7950" max="7950" width="12.83203125" style="3" customWidth="1"/>
    <col min="7951" max="7951" width="11.6640625" style="3" customWidth="1"/>
    <col min="7952" max="7952" width="16" style="3" customWidth="1"/>
    <col min="7953" max="7953" width="16.6640625" style="3" customWidth="1"/>
    <col min="7954" max="7954" width="15.5" style="3" customWidth="1"/>
    <col min="7955" max="7955" width="19.1640625" style="3" customWidth="1"/>
    <col min="7956" max="8195" width="8.83203125" style="3"/>
    <col min="8196" max="8196" width="18" style="3" customWidth="1"/>
    <col min="8197" max="8197" width="11.5" style="3" customWidth="1"/>
    <col min="8198" max="8200" width="11.83203125" style="3" customWidth="1"/>
    <col min="8201" max="8201" width="12.83203125" style="3" customWidth="1"/>
    <col min="8202" max="8202" width="13.33203125" style="3" customWidth="1"/>
    <col min="8203" max="8203" width="11.1640625" style="3" customWidth="1"/>
    <col min="8204" max="8204" width="16.5" style="3" customWidth="1"/>
    <col min="8205" max="8205" width="17.5" style="3" customWidth="1"/>
    <col min="8206" max="8206" width="12.83203125" style="3" customWidth="1"/>
    <col min="8207" max="8207" width="11.6640625" style="3" customWidth="1"/>
    <col min="8208" max="8208" width="16" style="3" customWidth="1"/>
    <col min="8209" max="8209" width="16.6640625" style="3" customWidth="1"/>
    <col min="8210" max="8210" width="15.5" style="3" customWidth="1"/>
    <col min="8211" max="8211" width="19.1640625" style="3" customWidth="1"/>
    <col min="8212" max="8451" width="8.83203125" style="3"/>
    <col min="8452" max="8452" width="18" style="3" customWidth="1"/>
    <col min="8453" max="8453" width="11.5" style="3" customWidth="1"/>
    <col min="8454" max="8456" width="11.83203125" style="3" customWidth="1"/>
    <col min="8457" max="8457" width="12.83203125" style="3" customWidth="1"/>
    <col min="8458" max="8458" width="13.33203125" style="3" customWidth="1"/>
    <col min="8459" max="8459" width="11.1640625" style="3" customWidth="1"/>
    <col min="8460" max="8460" width="16.5" style="3" customWidth="1"/>
    <col min="8461" max="8461" width="17.5" style="3" customWidth="1"/>
    <col min="8462" max="8462" width="12.83203125" style="3" customWidth="1"/>
    <col min="8463" max="8463" width="11.6640625" style="3" customWidth="1"/>
    <col min="8464" max="8464" width="16" style="3" customWidth="1"/>
    <col min="8465" max="8465" width="16.6640625" style="3" customWidth="1"/>
    <col min="8466" max="8466" width="15.5" style="3" customWidth="1"/>
    <col min="8467" max="8467" width="19.1640625" style="3" customWidth="1"/>
    <col min="8468" max="8707" width="8.83203125" style="3"/>
    <col min="8708" max="8708" width="18" style="3" customWidth="1"/>
    <col min="8709" max="8709" width="11.5" style="3" customWidth="1"/>
    <col min="8710" max="8712" width="11.83203125" style="3" customWidth="1"/>
    <col min="8713" max="8713" width="12.83203125" style="3" customWidth="1"/>
    <col min="8714" max="8714" width="13.33203125" style="3" customWidth="1"/>
    <col min="8715" max="8715" width="11.1640625" style="3" customWidth="1"/>
    <col min="8716" max="8716" width="16.5" style="3" customWidth="1"/>
    <col min="8717" max="8717" width="17.5" style="3" customWidth="1"/>
    <col min="8718" max="8718" width="12.83203125" style="3" customWidth="1"/>
    <col min="8719" max="8719" width="11.6640625" style="3" customWidth="1"/>
    <col min="8720" max="8720" width="16" style="3" customWidth="1"/>
    <col min="8721" max="8721" width="16.6640625" style="3" customWidth="1"/>
    <col min="8722" max="8722" width="15.5" style="3" customWidth="1"/>
    <col min="8723" max="8723" width="19.1640625" style="3" customWidth="1"/>
    <col min="8724" max="8963" width="8.83203125" style="3"/>
    <col min="8964" max="8964" width="18" style="3" customWidth="1"/>
    <col min="8965" max="8965" width="11.5" style="3" customWidth="1"/>
    <col min="8966" max="8968" width="11.83203125" style="3" customWidth="1"/>
    <col min="8969" max="8969" width="12.83203125" style="3" customWidth="1"/>
    <col min="8970" max="8970" width="13.33203125" style="3" customWidth="1"/>
    <col min="8971" max="8971" width="11.1640625" style="3" customWidth="1"/>
    <col min="8972" max="8972" width="16.5" style="3" customWidth="1"/>
    <col min="8973" max="8973" width="17.5" style="3" customWidth="1"/>
    <col min="8974" max="8974" width="12.83203125" style="3" customWidth="1"/>
    <col min="8975" max="8975" width="11.6640625" style="3" customWidth="1"/>
    <col min="8976" max="8976" width="16" style="3" customWidth="1"/>
    <col min="8977" max="8977" width="16.6640625" style="3" customWidth="1"/>
    <col min="8978" max="8978" width="15.5" style="3" customWidth="1"/>
    <col min="8979" max="8979" width="19.1640625" style="3" customWidth="1"/>
    <col min="8980" max="9219" width="8.83203125" style="3"/>
    <col min="9220" max="9220" width="18" style="3" customWidth="1"/>
    <col min="9221" max="9221" width="11.5" style="3" customWidth="1"/>
    <col min="9222" max="9224" width="11.83203125" style="3" customWidth="1"/>
    <col min="9225" max="9225" width="12.83203125" style="3" customWidth="1"/>
    <col min="9226" max="9226" width="13.33203125" style="3" customWidth="1"/>
    <col min="9227" max="9227" width="11.1640625" style="3" customWidth="1"/>
    <col min="9228" max="9228" width="16.5" style="3" customWidth="1"/>
    <col min="9229" max="9229" width="17.5" style="3" customWidth="1"/>
    <col min="9230" max="9230" width="12.83203125" style="3" customWidth="1"/>
    <col min="9231" max="9231" width="11.6640625" style="3" customWidth="1"/>
    <col min="9232" max="9232" width="16" style="3" customWidth="1"/>
    <col min="9233" max="9233" width="16.6640625" style="3" customWidth="1"/>
    <col min="9234" max="9234" width="15.5" style="3" customWidth="1"/>
    <col min="9235" max="9235" width="19.1640625" style="3" customWidth="1"/>
    <col min="9236" max="9475" width="8.83203125" style="3"/>
    <col min="9476" max="9476" width="18" style="3" customWidth="1"/>
    <col min="9477" max="9477" width="11.5" style="3" customWidth="1"/>
    <col min="9478" max="9480" width="11.83203125" style="3" customWidth="1"/>
    <col min="9481" max="9481" width="12.83203125" style="3" customWidth="1"/>
    <col min="9482" max="9482" width="13.33203125" style="3" customWidth="1"/>
    <col min="9483" max="9483" width="11.1640625" style="3" customWidth="1"/>
    <col min="9484" max="9484" width="16.5" style="3" customWidth="1"/>
    <col min="9485" max="9485" width="17.5" style="3" customWidth="1"/>
    <col min="9486" max="9486" width="12.83203125" style="3" customWidth="1"/>
    <col min="9487" max="9487" width="11.6640625" style="3" customWidth="1"/>
    <col min="9488" max="9488" width="16" style="3" customWidth="1"/>
    <col min="9489" max="9489" width="16.6640625" style="3" customWidth="1"/>
    <col min="9490" max="9490" width="15.5" style="3" customWidth="1"/>
    <col min="9491" max="9491" width="19.1640625" style="3" customWidth="1"/>
    <col min="9492" max="9731" width="8.83203125" style="3"/>
    <col min="9732" max="9732" width="18" style="3" customWidth="1"/>
    <col min="9733" max="9733" width="11.5" style="3" customWidth="1"/>
    <col min="9734" max="9736" width="11.83203125" style="3" customWidth="1"/>
    <col min="9737" max="9737" width="12.83203125" style="3" customWidth="1"/>
    <col min="9738" max="9738" width="13.33203125" style="3" customWidth="1"/>
    <col min="9739" max="9739" width="11.1640625" style="3" customWidth="1"/>
    <col min="9740" max="9740" width="16.5" style="3" customWidth="1"/>
    <col min="9741" max="9741" width="17.5" style="3" customWidth="1"/>
    <col min="9742" max="9742" width="12.83203125" style="3" customWidth="1"/>
    <col min="9743" max="9743" width="11.6640625" style="3" customWidth="1"/>
    <col min="9744" max="9744" width="16" style="3" customWidth="1"/>
    <col min="9745" max="9745" width="16.6640625" style="3" customWidth="1"/>
    <col min="9746" max="9746" width="15.5" style="3" customWidth="1"/>
    <col min="9747" max="9747" width="19.1640625" style="3" customWidth="1"/>
    <col min="9748" max="9987" width="8.83203125" style="3"/>
    <col min="9988" max="9988" width="18" style="3" customWidth="1"/>
    <col min="9989" max="9989" width="11.5" style="3" customWidth="1"/>
    <col min="9990" max="9992" width="11.83203125" style="3" customWidth="1"/>
    <col min="9993" max="9993" width="12.83203125" style="3" customWidth="1"/>
    <col min="9994" max="9994" width="13.33203125" style="3" customWidth="1"/>
    <col min="9995" max="9995" width="11.1640625" style="3" customWidth="1"/>
    <col min="9996" max="9996" width="16.5" style="3" customWidth="1"/>
    <col min="9997" max="9997" width="17.5" style="3" customWidth="1"/>
    <col min="9998" max="9998" width="12.83203125" style="3" customWidth="1"/>
    <col min="9999" max="9999" width="11.6640625" style="3" customWidth="1"/>
    <col min="10000" max="10000" width="16" style="3" customWidth="1"/>
    <col min="10001" max="10001" width="16.6640625" style="3" customWidth="1"/>
    <col min="10002" max="10002" width="15.5" style="3" customWidth="1"/>
    <col min="10003" max="10003" width="19.1640625" style="3" customWidth="1"/>
    <col min="10004" max="10243" width="8.83203125" style="3"/>
    <col min="10244" max="10244" width="18" style="3" customWidth="1"/>
    <col min="10245" max="10245" width="11.5" style="3" customWidth="1"/>
    <col min="10246" max="10248" width="11.83203125" style="3" customWidth="1"/>
    <col min="10249" max="10249" width="12.83203125" style="3" customWidth="1"/>
    <col min="10250" max="10250" width="13.33203125" style="3" customWidth="1"/>
    <col min="10251" max="10251" width="11.1640625" style="3" customWidth="1"/>
    <col min="10252" max="10252" width="16.5" style="3" customWidth="1"/>
    <col min="10253" max="10253" width="17.5" style="3" customWidth="1"/>
    <col min="10254" max="10254" width="12.83203125" style="3" customWidth="1"/>
    <col min="10255" max="10255" width="11.6640625" style="3" customWidth="1"/>
    <col min="10256" max="10256" width="16" style="3" customWidth="1"/>
    <col min="10257" max="10257" width="16.6640625" style="3" customWidth="1"/>
    <col min="10258" max="10258" width="15.5" style="3" customWidth="1"/>
    <col min="10259" max="10259" width="19.1640625" style="3" customWidth="1"/>
    <col min="10260" max="10499" width="8.83203125" style="3"/>
    <col min="10500" max="10500" width="18" style="3" customWidth="1"/>
    <col min="10501" max="10501" width="11.5" style="3" customWidth="1"/>
    <col min="10502" max="10504" width="11.83203125" style="3" customWidth="1"/>
    <col min="10505" max="10505" width="12.83203125" style="3" customWidth="1"/>
    <col min="10506" max="10506" width="13.33203125" style="3" customWidth="1"/>
    <col min="10507" max="10507" width="11.1640625" style="3" customWidth="1"/>
    <col min="10508" max="10508" width="16.5" style="3" customWidth="1"/>
    <col min="10509" max="10509" width="17.5" style="3" customWidth="1"/>
    <col min="10510" max="10510" width="12.83203125" style="3" customWidth="1"/>
    <col min="10511" max="10511" width="11.6640625" style="3" customWidth="1"/>
    <col min="10512" max="10512" width="16" style="3" customWidth="1"/>
    <col min="10513" max="10513" width="16.6640625" style="3" customWidth="1"/>
    <col min="10514" max="10514" width="15.5" style="3" customWidth="1"/>
    <col min="10515" max="10515" width="19.1640625" style="3" customWidth="1"/>
    <col min="10516" max="10755" width="8.83203125" style="3"/>
    <col min="10756" max="10756" width="18" style="3" customWidth="1"/>
    <col min="10757" max="10757" width="11.5" style="3" customWidth="1"/>
    <col min="10758" max="10760" width="11.83203125" style="3" customWidth="1"/>
    <col min="10761" max="10761" width="12.83203125" style="3" customWidth="1"/>
    <col min="10762" max="10762" width="13.33203125" style="3" customWidth="1"/>
    <col min="10763" max="10763" width="11.1640625" style="3" customWidth="1"/>
    <col min="10764" max="10764" width="16.5" style="3" customWidth="1"/>
    <col min="10765" max="10765" width="17.5" style="3" customWidth="1"/>
    <col min="10766" max="10766" width="12.83203125" style="3" customWidth="1"/>
    <col min="10767" max="10767" width="11.6640625" style="3" customWidth="1"/>
    <col min="10768" max="10768" width="16" style="3" customWidth="1"/>
    <col min="10769" max="10769" width="16.6640625" style="3" customWidth="1"/>
    <col min="10770" max="10770" width="15.5" style="3" customWidth="1"/>
    <col min="10771" max="10771" width="19.1640625" style="3" customWidth="1"/>
    <col min="10772" max="11011" width="8.83203125" style="3"/>
    <col min="11012" max="11012" width="18" style="3" customWidth="1"/>
    <col min="11013" max="11013" width="11.5" style="3" customWidth="1"/>
    <col min="11014" max="11016" width="11.83203125" style="3" customWidth="1"/>
    <col min="11017" max="11017" width="12.83203125" style="3" customWidth="1"/>
    <col min="11018" max="11018" width="13.33203125" style="3" customWidth="1"/>
    <col min="11019" max="11019" width="11.1640625" style="3" customWidth="1"/>
    <col min="11020" max="11020" width="16.5" style="3" customWidth="1"/>
    <col min="11021" max="11021" width="17.5" style="3" customWidth="1"/>
    <col min="11022" max="11022" width="12.83203125" style="3" customWidth="1"/>
    <col min="11023" max="11023" width="11.6640625" style="3" customWidth="1"/>
    <col min="11024" max="11024" width="16" style="3" customWidth="1"/>
    <col min="11025" max="11025" width="16.6640625" style="3" customWidth="1"/>
    <col min="11026" max="11026" width="15.5" style="3" customWidth="1"/>
    <col min="11027" max="11027" width="19.1640625" style="3" customWidth="1"/>
    <col min="11028" max="11267" width="8.83203125" style="3"/>
    <col min="11268" max="11268" width="18" style="3" customWidth="1"/>
    <col min="11269" max="11269" width="11.5" style="3" customWidth="1"/>
    <col min="11270" max="11272" width="11.83203125" style="3" customWidth="1"/>
    <col min="11273" max="11273" width="12.83203125" style="3" customWidth="1"/>
    <col min="11274" max="11274" width="13.33203125" style="3" customWidth="1"/>
    <col min="11275" max="11275" width="11.1640625" style="3" customWidth="1"/>
    <col min="11276" max="11276" width="16.5" style="3" customWidth="1"/>
    <col min="11277" max="11277" width="17.5" style="3" customWidth="1"/>
    <col min="11278" max="11278" width="12.83203125" style="3" customWidth="1"/>
    <col min="11279" max="11279" width="11.6640625" style="3" customWidth="1"/>
    <col min="11280" max="11280" width="16" style="3" customWidth="1"/>
    <col min="11281" max="11281" width="16.6640625" style="3" customWidth="1"/>
    <col min="11282" max="11282" width="15.5" style="3" customWidth="1"/>
    <col min="11283" max="11283" width="19.1640625" style="3" customWidth="1"/>
    <col min="11284" max="11523" width="8.83203125" style="3"/>
    <col min="11524" max="11524" width="18" style="3" customWidth="1"/>
    <col min="11525" max="11525" width="11.5" style="3" customWidth="1"/>
    <col min="11526" max="11528" width="11.83203125" style="3" customWidth="1"/>
    <col min="11529" max="11529" width="12.83203125" style="3" customWidth="1"/>
    <col min="11530" max="11530" width="13.33203125" style="3" customWidth="1"/>
    <col min="11531" max="11531" width="11.1640625" style="3" customWidth="1"/>
    <col min="11532" max="11532" width="16.5" style="3" customWidth="1"/>
    <col min="11533" max="11533" width="17.5" style="3" customWidth="1"/>
    <col min="11534" max="11534" width="12.83203125" style="3" customWidth="1"/>
    <col min="11535" max="11535" width="11.6640625" style="3" customWidth="1"/>
    <col min="11536" max="11536" width="16" style="3" customWidth="1"/>
    <col min="11537" max="11537" width="16.6640625" style="3" customWidth="1"/>
    <col min="11538" max="11538" width="15.5" style="3" customWidth="1"/>
    <col min="11539" max="11539" width="19.1640625" style="3" customWidth="1"/>
    <col min="11540" max="11779" width="8.83203125" style="3"/>
    <col min="11780" max="11780" width="18" style="3" customWidth="1"/>
    <col min="11781" max="11781" width="11.5" style="3" customWidth="1"/>
    <col min="11782" max="11784" width="11.83203125" style="3" customWidth="1"/>
    <col min="11785" max="11785" width="12.83203125" style="3" customWidth="1"/>
    <col min="11786" max="11786" width="13.33203125" style="3" customWidth="1"/>
    <col min="11787" max="11787" width="11.1640625" style="3" customWidth="1"/>
    <col min="11788" max="11788" width="16.5" style="3" customWidth="1"/>
    <col min="11789" max="11789" width="17.5" style="3" customWidth="1"/>
    <col min="11790" max="11790" width="12.83203125" style="3" customWidth="1"/>
    <col min="11791" max="11791" width="11.6640625" style="3" customWidth="1"/>
    <col min="11792" max="11792" width="16" style="3" customWidth="1"/>
    <col min="11793" max="11793" width="16.6640625" style="3" customWidth="1"/>
    <col min="11794" max="11794" width="15.5" style="3" customWidth="1"/>
    <col min="11795" max="11795" width="19.1640625" style="3" customWidth="1"/>
    <col min="11796" max="12035" width="8.83203125" style="3"/>
    <col min="12036" max="12036" width="18" style="3" customWidth="1"/>
    <col min="12037" max="12037" width="11.5" style="3" customWidth="1"/>
    <col min="12038" max="12040" width="11.83203125" style="3" customWidth="1"/>
    <col min="12041" max="12041" width="12.83203125" style="3" customWidth="1"/>
    <col min="12042" max="12042" width="13.33203125" style="3" customWidth="1"/>
    <col min="12043" max="12043" width="11.1640625" style="3" customWidth="1"/>
    <col min="12044" max="12044" width="16.5" style="3" customWidth="1"/>
    <col min="12045" max="12045" width="17.5" style="3" customWidth="1"/>
    <col min="12046" max="12046" width="12.83203125" style="3" customWidth="1"/>
    <col min="12047" max="12047" width="11.6640625" style="3" customWidth="1"/>
    <col min="12048" max="12048" width="16" style="3" customWidth="1"/>
    <col min="12049" max="12049" width="16.6640625" style="3" customWidth="1"/>
    <col min="12050" max="12050" width="15.5" style="3" customWidth="1"/>
    <col min="12051" max="12051" width="19.1640625" style="3" customWidth="1"/>
    <col min="12052" max="12291" width="8.83203125" style="3"/>
    <col min="12292" max="12292" width="18" style="3" customWidth="1"/>
    <col min="12293" max="12293" width="11.5" style="3" customWidth="1"/>
    <col min="12294" max="12296" width="11.83203125" style="3" customWidth="1"/>
    <col min="12297" max="12297" width="12.83203125" style="3" customWidth="1"/>
    <col min="12298" max="12298" width="13.33203125" style="3" customWidth="1"/>
    <col min="12299" max="12299" width="11.1640625" style="3" customWidth="1"/>
    <col min="12300" max="12300" width="16.5" style="3" customWidth="1"/>
    <col min="12301" max="12301" width="17.5" style="3" customWidth="1"/>
    <col min="12302" max="12302" width="12.83203125" style="3" customWidth="1"/>
    <col min="12303" max="12303" width="11.6640625" style="3" customWidth="1"/>
    <col min="12304" max="12304" width="16" style="3" customWidth="1"/>
    <col min="12305" max="12305" width="16.6640625" style="3" customWidth="1"/>
    <col min="12306" max="12306" width="15.5" style="3" customWidth="1"/>
    <col min="12307" max="12307" width="19.1640625" style="3" customWidth="1"/>
    <col min="12308" max="12547" width="8.83203125" style="3"/>
    <col min="12548" max="12548" width="18" style="3" customWidth="1"/>
    <col min="12549" max="12549" width="11.5" style="3" customWidth="1"/>
    <col min="12550" max="12552" width="11.83203125" style="3" customWidth="1"/>
    <col min="12553" max="12553" width="12.83203125" style="3" customWidth="1"/>
    <col min="12554" max="12554" width="13.33203125" style="3" customWidth="1"/>
    <col min="12555" max="12555" width="11.1640625" style="3" customWidth="1"/>
    <col min="12556" max="12556" width="16.5" style="3" customWidth="1"/>
    <col min="12557" max="12557" width="17.5" style="3" customWidth="1"/>
    <col min="12558" max="12558" width="12.83203125" style="3" customWidth="1"/>
    <col min="12559" max="12559" width="11.6640625" style="3" customWidth="1"/>
    <col min="12560" max="12560" width="16" style="3" customWidth="1"/>
    <col min="12561" max="12561" width="16.6640625" style="3" customWidth="1"/>
    <col min="12562" max="12562" width="15.5" style="3" customWidth="1"/>
    <col min="12563" max="12563" width="19.1640625" style="3" customWidth="1"/>
    <col min="12564" max="12803" width="8.83203125" style="3"/>
    <col min="12804" max="12804" width="18" style="3" customWidth="1"/>
    <col min="12805" max="12805" width="11.5" style="3" customWidth="1"/>
    <col min="12806" max="12808" width="11.83203125" style="3" customWidth="1"/>
    <col min="12809" max="12809" width="12.83203125" style="3" customWidth="1"/>
    <col min="12810" max="12810" width="13.33203125" style="3" customWidth="1"/>
    <col min="12811" max="12811" width="11.1640625" style="3" customWidth="1"/>
    <col min="12812" max="12812" width="16.5" style="3" customWidth="1"/>
    <col min="12813" max="12813" width="17.5" style="3" customWidth="1"/>
    <col min="12814" max="12814" width="12.83203125" style="3" customWidth="1"/>
    <col min="12815" max="12815" width="11.6640625" style="3" customWidth="1"/>
    <col min="12816" max="12816" width="16" style="3" customWidth="1"/>
    <col min="12817" max="12817" width="16.6640625" style="3" customWidth="1"/>
    <col min="12818" max="12818" width="15.5" style="3" customWidth="1"/>
    <col min="12819" max="12819" width="19.1640625" style="3" customWidth="1"/>
    <col min="12820" max="13059" width="8.83203125" style="3"/>
    <col min="13060" max="13060" width="18" style="3" customWidth="1"/>
    <col min="13061" max="13061" width="11.5" style="3" customWidth="1"/>
    <col min="13062" max="13064" width="11.83203125" style="3" customWidth="1"/>
    <col min="13065" max="13065" width="12.83203125" style="3" customWidth="1"/>
    <col min="13066" max="13066" width="13.33203125" style="3" customWidth="1"/>
    <col min="13067" max="13067" width="11.1640625" style="3" customWidth="1"/>
    <col min="13068" max="13068" width="16.5" style="3" customWidth="1"/>
    <col min="13069" max="13069" width="17.5" style="3" customWidth="1"/>
    <col min="13070" max="13070" width="12.83203125" style="3" customWidth="1"/>
    <col min="13071" max="13071" width="11.6640625" style="3" customWidth="1"/>
    <col min="13072" max="13072" width="16" style="3" customWidth="1"/>
    <col min="13073" max="13073" width="16.6640625" style="3" customWidth="1"/>
    <col min="13074" max="13074" width="15.5" style="3" customWidth="1"/>
    <col min="13075" max="13075" width="19.1640625" style="3" customWidth="1"/>
    <col min="13076" max="13315" width="8.83203125" style="3"/>
    <col min="13316" max="13316" width="18" style="3" customWidth="1"/>
    <col min="13317" max="13317" width="11.5" style="3" customWidth="1"/>
    <col min="13318" max="13320" width="11.83203125" style="3" customWidth="1"/>
    <col min="13321" max="13321" width="12.83203125" style="3" customWidth="1"/>
    <col min="13322" max="13322" width="13.33203125" style="3" customWidth="1"/>
    <col min="13323" max="13323" width="11.1640625" style="3" customWidth="1"/>
    <col min="13324" max="13324" width="16.5" style="3" customWidth="1"/>
    <col min="13325" max="13325" width="17.5" style="3" customWidth="1"/>
    <col min="13326" max="13326" width="12.83203125" style="3" customWidth="1"/>
    <col min="13327" max="13327" width="11.6640625" style="3" customWidth="1"/>
    <col min="13328" max="13328" width="16" style="3" customWidth="1"/>
    <col min="13329" max="13329" width="16.6640625" style="3" customWidth="1"/>
    <col min="13330" max="13330" width="15.5" style="3" customWidth="1"/>
    <col min="13331" max="13331" width="19.1640625" style="3" customWidth="1"/>
    <col min="13332" max="13571" width="8.83203125" style="3"/>
    <col min="13572" max="13572" width="18" style="3" customWidth="1"/>
    <col min="13573" max="13573" width="11.5" style="3" customWidth="1"/>
    <col min="13574" max="13576" width="11.83203125" style="3" customWidth="1"/>
    <col min="13577" max="13577" width="12.83203125" style="3" customWidth="1"/>
    <col min="13578" max="13578" width="13.33203125" style="3" customWidth="1"/>
    <col min="13579" max="13579" width="11.1640625" style="3" customWidth="1"/>
    <col min="13580" max="13580" width="16.5" style="3" customWidth="1"/>
    <col min="13581" max="13581" width="17.5" style="3" customWidth="1"/>
    <col min="13582" max="13582" width="12.83203125" style="3" customWidth="1"/>
    <col min="13583" max="13583" width="11.6640625" style="3" customWidth="1"/>
    <col min="13584" max="13584" width="16" style="3" customWidth="1"/>
    <col min="13585" max="13585" width="16.6640625" style="3" customWidth="1"/>
    <col min="13586" max="13586" width="15.5" style="3" customWidth="1"/>
    <col min="13587" max="13587" width="19.1640625" style="3" customWidth="1"/>
    <col min="13588" max="13827" width="8.83203125" style="3"/>
    <col min="13828" max="13828" width="18" style="3" customWidth="1"/>
    <col min="13829" max="13829" width="11.5" style="3" customWidth="1"/>
    <col min="13830" max="13832" width="11.83203125" style="3" customWidth="1"/>
    <col min="13833" max="13833" width="12.83203125" style="3" customWidth="1"/>
    <col min="13834" max="13834" width="13.33203125" style="3" customWidth="1"/>
    <col min="13835" max="13835" width="11.1640625" style="3" customWidth="1"/>
    <col min="13836" max="13836" width="16.5" style="3" customWidth="1"/>
    <col min="13837" max="13837" width="17.5" style="3" customWidth="1"/>
    <col min="13838" max="13838" width="12.83203125" style="3" customWidth="1"/>
    <col min="13839" max="13839" width="11.6640625" style="3" customWidth="1"/>
    <col min="13840" max="13840" width="16" style="3" customWidth="1"/>
    <col min="13841" max="13841" width="16.6640625" style="3" customWidth="1"/>
    <col min="13842" max="13842" width="15.5" style="3" customWidth="1"/>
    <col min="13843" max="13843" width="19.1640625" style="3" customWidth="1"/>
    <col min="13844" max="14083" width="8.83203125" style="3"/>
    <col min="14084" max="14084" width="18" style="3" customWidth="1"/>
    <col min="14085" max="14085" width="11.5" style="3" customWidth="1"/>
    <col min="14086" max="14088" width="11.83203125" style="3" customWidth="1"/>
    <col min="14089" max="14089" width="12.83203125" style="3" customWidth="1"/>
    <col min="14090" max="14090" width="13.33203125" style="3" customWidth="1"/>
    <col min="14091" max="14091" width="11.1640625" style="3" customWidth="1"/>
    <col min="14092" max="14092" width="16.5" style="3" customWidth="1"/>
    <col min="14093" max="14093" width="17.5" style="3" customWidth="1"/>
    <col min="14094" max="14094" width="12.83203125" style="3" customWidth="1"/>
    <col min="14095" max="14095" width="11.6640625" style="3" customWidth="1"/>
    <col min="14096" max="14096" width="16" style="3" customWidth="1"/>
    <col min="14097" max="14097" width="16.6640625" style="3" customWidth="1"/>
    <col min="14098" max="14098" width="15.5" style="3" customWidth="1"/>
    <col min="14099" max="14099" width="19.1640625" style="3" customWidth="1"/>
    <col min="14100" max="14339" width="8.83203125" style="3"/>
    <col min="14340" max="14340" width="18" style="3" customWidth="1"/>
    <col min="14341" max="14341" width="11.5" style="3" customWidth="1"/>
    <col min="14342" max="14344" width="11.83203125" style="3" customWidth="1"/>
    <col min="14345" max="14345" width="12.83203125" style="3" customWidth="1"/>
    <col min="14346" max="14346" width="13.33203125" style="3" customWidth="1"/>
    <col min="14347" max="14347" width="11.1640625" style="3" customWidth="1"/>
    <col min="14348" max="14348" width="16.5" style="3" customWidth="1"/>
    <col min="14349" max="14349" width="17.5" style="3" customWidth="1"/>
    <col min="14350" max="14350" width="12.83203125" style="3" customWidth="1"/>
    <col min="14351" max="14351" width="11.6640625" style="3" customWidth="1"/>
    <col min="14352" max="14352" width="16" style="3" customWidth="1"/>
    <col min="14353" max="14353" width="16.6640625" style="3" customWidth="1"/>
    <col min="14354" max="14354" width="15.5" style="3" customWidth="1"/>
    <col min="14355" max="14355" width="19.1640625" style="3" customWidth="1"/>
    <col min="14356" max="14595" width="8.83203125" style="3"/>
    <col min="14596" max="14596" width="18" style="3" customWidth="1"/>
    <col min="14597" max="14597" width="11.5" style="3" customWidth="1"/>
    <col min="14598" max="14600" width="11.83203125" style="3" customWidth="1"/>
    <col min="14601" max="14601" width="12.83203125" style="3" customWidth="1"/>
    <col min="14602" max="14602" width="13.33203125" style="3" customWidth="1"/>
    <col min="14603" max="14603" width="11.1640625" style="3" customWidth="1"/>
    <col min="14604" max="14604" width="16.5" style="3" customWidth="1"/>
    <col min="14605" max="14605" width="17.5" style="3" customWidth="1"/>
    <col min="14606" max="14606" width="12.83203125" style="3" customWidth="1"/>
    <col min="14607" max="14607" width="11.6640625" style="3" customWidth="1"/>
    <col min="14608" max="14608" width="16" style="3" customWidth="1"/>
    <col min="14609" max="14609" width="16.6640625" style="3" customWidth="1"/>
    <col min="14610" max="14610" width="15.5" style="3" customWidth="1"/>
    <col min="14611" max="14611" width="19.1640625" style="3" customWidth="1"/>
    <col min="14612" max="14851" width="8.83203125" style="3"/>
    <col min="14852" max="14852" width="18" style="3" customWidth="1"/>
    <col min="14853" max="14853" width="11.5" style="3" customWidth="1"/>
    <col min="14854" max="14856" width="11.83203125" style="3" customWidth="1"/>
    <col min="14857" max="14857" width="12.83203125" style="3" customWidth="1"/>
    <col min="14858" max="14858" width="13.33203125" style="3" customWidth="1"/>
    <col min="14859" max="14859" width="11.1640625" style="3" customWidth="1"/>
    <col min="14860" max="14860" width="16.5" style="3" customWidth="1"/>
    <col min="14861" max="14861" width="17.5" style="3" customWidth="1"/>
    <col min="14862" max="14862" width="12.83203125" style="3" customWidth="1"/>
    <col min="14863" max="14863" width="11.6640625" style="3" customWidth="1"/>
    <col min="14864" max="14864" width="16" style="3" customWidth="1"/>
    <col min="14865" max="14865" width="16.6640625" style="3" customWidth="1"/>
    <col min="14866" max="14866" width="15.5" style="3" customWidth="1"/>
    <col min="14867" max="14867" width="19.1640625" style="3" customWidth="1"/>
    <col min="14868" max="15107" width="8.83203125" style="3"/>
    <col min="15108" max="15108" width="18" style="3" customWidth="1"/>
    <col min="15109" max="15109" width="11.5" style="3" customWidth="1"/>
    <col min="15110" max="15112" width="11.83203125" style="3" customWidth="1"/>
    <col min="15113" max="15113" width="12.83203125" style="3" customWidth="1"/>
    <col min="15114" max="15114" width="13.33203125" style="3" customWidth="1"/>
    <col min="15115" max="15115" width="11.1640625" style="3" customWidth="1"/>
    <col min="15116" max="15116" width="16.5" style="3" customWidth="1"/>
    <col min="15117" max="15117" width="17.5" style="3" customWidth="1"/>
    <col min="15118" max="15118" width="12.83203125" style="3" customWidth="1"/>
    <col min="15119" max="15119" width="11.6640625" style="3" customWidth="1"/>
    <col min="15120" max="15120" width="16" style="3" customWidth="1"/>
    <col min="15121" max="15121" width="16.6640625" style="3" customWidth="1"/>
    <col min="15122" max="15122" width="15.5" style="3" customWidth="1"/>
    <col min="15123" max="15123" width="19.1640625" style="3" customWidth="1"/>
    <col min="15124" max="15363" width="8.83203125" style="3"/>
    <col min="15364" max="15364" width="18" style="3" customWidth="1"/>
    <col min="15365" max="15365" width="11.5" style="3" customWidth="1"/>
    <col min="15366" max="15368" width="11.83203125" style="3" customWidth="1"/>
    <col min="15369" max="15369" width="12.83203125" style="3" customWidth="1"/>
    <col min="15370" max="15370" width="13.33203125" style="3" customWidth="1"/>
    <col min="15371" max="15371" width="11.1640625" style="3" customWidth="1"/>
    <col min="15372" max="15372" width="16.5" style="3" customWidth="1"/>
    <col min="15373" max="15373" width="17.5" style="3" customWidth="1"/>
    <col min="15374" max="15374" width="12.83203125" style="3" customWidth="1"/>
    <col min="15375" max="15375" width="11.6640625" style="3" customWidth="1"/>
    <col min="15376" max="15376" width="16" style="3" customWidth="1"/>
    <col min="15377" max="15377" width="16.6640625" style="3" customWidth="1"/>
    <col min="15378" max="15378" width="15.5" style="3" customWidth="1"/>
    <col min="15379" max="15379" width="19.1640625" style="3" customWidth="1"/>
    <col min="15380" max="15619" width="8.83203125" style="3"/>
    <col min="15620" max="15620" width="18" style="3" customWidth="1"/>
    <col min="15621" max="15621" width="11.5" style="3" customWidth="1"/>
    <col min="15622" max="15624" width="11.83203125" style="3" customWidth="1"/>
    <col min="15625" max="15625" width="12.83203125" style="3" customWidth="1"/>
    <col min="15626" max="15626" width="13.33203125" style="3" customWidth="1"/>
    <col min="15627" max="15627" width="11.1640625" style="3" customWidth="1"/>
    <col min="15628" max="15628" width="16.5" style="3" customWidth="1"/>
    <col min="15629" max="15629" width="17.5" style="3" customWidth="1"/>
    <col min="15630" max="15630" width="12.83203125" style="3" customWidth="1"/>
    <col min="15631" max="15631" width="11.6640625" style="3" customWidth="1"/>
    <col min="15632" max="15632" width="16" style="3" customWidth="1"/>
    <col min="15633" max="15633" width="16.6640625" style="3" customWidth="1"/>
    <col min="15634" max="15634" width="15.5" style="3" customWidth="1"/>
    <col min="15635" max="15635" width="19.1640625" style="3" customWidth="1"/>
    <col min="15636" max="15875" width="8.83203125" style="3"/>
    <col min="15876" max="15876" width="18" style="3" customWidth="1"/>
    <col min="15877" max="15877" width="11.5" style="3" customWidth="1"/>
    <col min="15878" max="15880" width="11.83203125" style="3" customWidth="1"/>
    <col min="15881" max="15881" width="12.83203125" style="3" customWidth="1"/>
    <col min="15882" max="15882" width="13.33203125" style="3" customWidth="1"/>
    <col min="15883" max="15883" width="11.1640625" style="3" customWidth="1"/>
    <col min="15884" max="15884" width="16.5" style="3" customWidth="1"/>
    <col min="15885" max="15885" width="17.5" style="3" customWidth="1"/>
    <col min="15886" max="15886" width="12.83203125" style="3" customWidth="1"/>
    <col min="15887" max="15887" width="11.6640625" style="3" customWidth="1"/>
    <col min="15888" max="15888" width="16" style="3" customWidth="1"/>
    <col min="15889" max="15889" width="16.6640625" style="3" customWidth="1"/>
    <col min="15890" max="15890" width="15.5" style="3" customWidth="1"/>
    <col min="15891" max="15891" width="19.1640625" style="3" customWidth="1"/>
    <col min="15892" max="16131" width="8.83203125" style="3"/>
    <col min="16132" max="16132" width="18" style="3" customWidth="1"/>
    <col min="16133" max="16133" width="11.5" style="3" customWidth="1"/>
    <col min="16134" max="16136" width="11.83203125" style="3" customWidth="1"/>
    <col min="16137" max="16137" width="12.83203125" style="3" customWidth="1"/>
    <col min="16138" max="16138" width="13.33203125" style="3" customWidth="1"/>
    <col min="16139" max="16139" width="11.1640625" style="3" customWidth="1"/>
    <col min="16140" max="16140" width="16.5" style="3" customWidth="1"/>
    <col min="16141" max="16141" width="17.5" style="3" customWidth="1"/>
    <col min="16142" max="16142" width="12.83203125" style="3" customWidth="1"/>
    <col min="16143" max="16143" width="11.6640625" style="3" customWidth="1"/>
    <col min="16144" max="16144" width="16" style="3" customWidth="1"/>
    <col min="16145" max="16145" width="16.6640625" style="3" customWidth="1"/>
    <col min="16146" max="16146" width="15.5" style="3" customWidth="1"/>
    <col min="16147" max="16147" width="19.1640625" style="3" customWidth="1"/>
    <col min="16148" max="16384" width="8.83203125" style="3"/>
  </cols>
  <sheetData>
    <row r="1" spans="1:42" ht="15" customHeight="1" thickBot="1">
      <c r="A1" s="34"/>
      <c r="B1" s="267" t="s">
        <v>89</v>
      </c>
      <c r="C1" s="268"/>
      <c r="D1" s="269"/>
      <c r="E1" s="270" t="s">
        <v>90</v>
      </c>
      <c r="F1" s="271"/>
      <c r="G1" s="271"/>
      <c r="H1" s="272"/>
      <c r="I1" s="273" t="s">
        <v>89</v>
      </c>
      <c r="J1" s="274"/>
      <c r="K1" s="274"/>
      <c r="L1" s="270" t="s">
        <v>90</v>
      </c>
      <c r="M1" s="271"/>
      <c r="N1" s="271"/>
      <c r="O1" s="272"/>
      <c r="P1" s="192"/>
      <c r="Q1" s="1"/>
      <c r="R1" s="35"/>
      <c r="S1" s="1"/>
    </row>
    <row r="2" spans="1:42">
      <c r="A2" s="34"/>
      <c r="B2" s="1"/>
      <c r="C2" s="1"/>
      <c r="D2" s="1"/>
      <c r="E2" s="1"/>
      <c r="F2" s="1"/>
      <c r="G2" s="1"/>
      <c r="I2" s="1"/>
      <c r="J2" s="1"/>
      <c r="K2" s="1"/>
      <c r="L2" s="1"/>
      <c r="M2" s="36"/>
      <c r="N2" s="36"/>
      <c r="O2" s="36"/>
      <c r="P2" s="192"/>
      <c r="Q2" s="1"/>
      <c r="R2" s="35"/>
      <c r="S2" s="1"/>
    </row>
    <row r="3" spans="1:42" s="190" customFormat="1" ht="41" customHeight="1">
      <c r="A3" s="224"/>
      <c r="B3" s="224" t="s">
        <v>97</v>
      </c>
      <c r="C3" s="224" t="s">
        <v>112</v>
      </c>
      <c r="D3" s="249" t="s">
        <v>118</v>
      </c>
      <c r="E3" s="249" t="s">
        <v>98</v>
      </c>
      <c r="F3" s="249" t="s">
        <v>117</v>
      </c>
      <c r="G3" s="249" t="s">
        <v>14</v>
      </c>
      <c r="H3" s="249" t="s">
        <v>99</v>
      </c>
      <c r="I3" s="249" t="s">
        <v>100</v>
      </c>
      <c r="J3" s="249" t="s">
        <v>116</v>
      </c>
      <c r="K3" s="249" t="s">
        <v>101</v>
      </c>
      <c r="L3" s="249" t="s">
        <v>115</v>
      </c>
      <c r="M3" s="249" t="s">
        <v>114</v>
      </c>
      <c r="N3" s="249" t="s">
        <v>102</v>
      </c>
      <c r="O3" s="249" t="s">
        <v>119</v>
      </c>
      <c r="P3" s="245"/>
      <c r="Q3" s="239" t="s">
        <v>6</v>
      </c>
      <c r="R3" s="239" t="s">
        <v>5</v>
      </c>
      <c r="S3" s="239" t="s">
        <v>4</v>
      </c>
      <c r="T3" s="190" t="s">
        <v>33</v>
      </c>
    </row>
    <row r="4" spans="1:42">
      <c r="A4" s="250" t="s">
        <v>103</v>
      </c>
      <c r="B4" s="224">
        <v>380</v>
      </c>
      <c r="C4" s="224"/>
      <c r="D4" s="224">
        <v>875</v>
      </c>
      <c r="E4" s="224">
        <v>800</v>
      </c>
      <c r="F4" s="224">
        <v>1240</v>
      </c>
      <c r="G4" s="224">
        <v>117</v>
      </c>
      <c r="H4" s="224">
        <v>7200</v>
      </c>
      <c r="I4" s="224">
        <v>2120</v>
      </c>
      <c r="J4" s="224">
        <v>104</v>
      </c>
      <c r="K4" s="224">
        <v>1920</v>
      </c>
      <c r="L4" s="224">
        <v>9600</v>
      </c>
      <c r="M4" s="224">
        <v>5400</v>
      </c>
      <c r="N4" s="224">
        <v>7400</v>
      </c>
      <c r="O4" s="224">
        <v>30000</v>
      </c>
      <c r="P4" s="218"/>
      <c r="Q4" s="247"/>
      <c r="R4" s="101"/>
      <c r="S4" s="90"/>
      <c r="T4" s="82"/>
    </row>
    <row r="5" spans="1:42">
      <c r="A5" s="250" t="s">
        <v>15</v>
      </c>
      <c r="B5" s="229">
        <v>1</v>
      </c>
      <c r="C5" s="229">
        <v>1</v>
      </c>
      <c r="D5" s="229">
        <v>1</v>
      </c>
      <c r="E5" s="229">
        <v>1</v>
      </c>
      <c r="F5" s="229">
        <v>1</v>
      </c>
      <c r="G5" s="229">
        <v>1</v>
      </c>
      <c r="H5" s="229">
        <v>1</v>
      </c>
      <c r="I5" s="229">
        <v>1</v>
      </c>
      <c r="J5" s="229">
        <v>1</v>
      </c>
      <c r="K5" s="229">
        <v>1</v>
      </c>
      <c r="L5" s="229">
        <v>1</v>
      </c>
      <c r="M5" s="229">
        <v>1</v>
      </c>
      <c r="N5" s="229">
        <v>1</v>
      </c>
      <c r="O5" s="229">
        <v>1</v>
      </c>
      <c r="P5" s="43"/>
      <c r="Q5" s="183">
        <v>1</v>
      </c>
      <c r="R5" s="183">
        <v>1</v>
      </c>
      <c r="S5" s="212">
        <f t="shared" ref="S5:S23" si="0">SUMPRODUCT($B$23:$P$23,B5:P5)</f>
        <v>1</v>
      </c>
      <c r="T5" s="234" t="str">
        <f t="shared" ref="T5:T22" si="1">A5</f>
        <v>Weight</v>
      </c>
      <c r="Y5" s="67"/>
      <c r="Z5" s="67"/>
      <c r="AA5" s="67"/>
    </row>
    <row r="6" spans="1:42" s="1" customFormat="1">
      <c r="A6" s="250" t="s">
        <v>47</v>
      </c>
      <c r="B6" s="251">
        <v>904</v>
      </c>
      <c r="C6" s="251">
        <v>900</v>
      </c>
      <c r="D6" s="251">
        <v>885</v>
      </c>
      <c r="E6" s="251">
        <v>940</v>
      </c>
      <c r="F6" s="251">
        <v>985</v>
      </c>
      <c r="G6" s="251">
        <v>990</v>
      </c>
      <c r="H6" s="251">
        <v>990</v>
      </c>
      <c r="I6" s="251">
        <v>990</v>
      </c>
      <c r="J6" s="251">
        <v>990</v>
      </c>
      <c r="K6" s="251">
        <v>990</v>
      </c>
      <c r="L6" s="251">
        <v>998</v>
      </c>
      <c r="M6" s="251">
        <v>985</v>
      </c>
      <c r="N6" s="251">
        <v>998</v>
      </c>
      <c r="O6" s="251">
        <v>990</v>
      </c>
      <c r="P6" s="43"/>
      <c r="Q6" s="184">
        <v>0</v>
      </c>
      <c r="R6" s="183">
        <v>1000</v>
      </c>
      <c r="S6" s="212">
        <f t="shared" si="0"/>
        <v>911.44687246064086</v>
      </c>
      <c r="T6" s="234" t="str">
        <f t="shared" si="1"/>
        <v>Dry Matter</v>
      </c>
      <c r="U6" s="3"/>
      <c r="V6" s="3"/>
      <c r="W6" s="3"/>
      <c r="X6" s="3"/>
      <c r="Y6" s="67"/>
      <c r="Z6" s="68"/>
      <c r="AA6" s="67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s="65" customFormat="1">
      <c r="A7" s="250" t="s">
        <v>104</v>
      </c>
      <c r="B7" s="229">
        <v>13.29</v>
      </c>
      <c r="C7" s="229">
        <v>14.08</v>
      </c>
      <c r="D7" s="229">
        <v>10.45</v>
      </c>
      <c r="E7" s="229">
        <v>9.0690825000000004</v>
      </c>
      <c r="F7" s="229">
        <v>36.6</v>
      </c>
      <c r="G7" s="229"/>
      <c r="H7" s="229"/>
      <c r="I7" s="229"/>
      <c r="J7" s="229"/>
      <c r="K7" s="229"/>
      <c r="L7" s="229">
        <v>21.003679999999999</v>
      </c>
      <c r="M7" s="229">
        <v>17.23808</v>
      </c>
      <c r="N7" s="229">
        <v>14.602160000000001</v>
      </c>
      <c r="O7" s="229">
        <v>23.890640000000001</v>
      </c>
      <c r="P7" s="43"/>
      <c r="Q7" s="183">
        <v>11.6</v>
      </c>
      <c r="R7" s="183">
        <v>100</v>
      </c>
      <c r="S7" s="212">
        <f t="shared" si="0"/>
        <v>12.650552019896351</v>
      </c>
      <c r="T7" s="234" t="str">
        <f t="shared" si="1"/>
        <v>AMEn</v>
      </c>
      <c r="U7" s="3"/>
      <c r="V7" s="3"/>
      <c r="W7" s="3"/>
      <c r="X7" s="3"/>
      <c r="Y7" s="67"/>
      <c r="Z7" s="67"/>
      <c r="AA7" s="67"/>
      <c r="AB7" s="3"/>
      <c r="AC7" s="3"/>
      <c r="AD7" s="3"/>
      <c r="AE7" s="3"/>
      <c r="AF7" s="3"/>
    </row>
    <row r="8" spans="1:42" s="65" customFormat="1">
      <c r="A8" s="250" t="s">
        <v>80</v>
      </c>
      <c r="B8" s="251">
        <v>100.86380000000001</v>
      </c>
      <c r="C8" s="251">
        <v>77.2</v>
      </c>
      <c r="D8" s="251">
        <v>404.35649999999998</v>
      </c>
      <c r="E8" s="251">
        <v>460.08299999999997</v>
      </c>
      <c r="F8" s="251"/>
      <c r="G8" s="251"/>
      <c r="H8" s="251"/>
      <c r="I8" s="251"/>
      <c r="J8" s="251"/>
      <c r="K8" s="251"/>
      <c r="L8" s="251">
        <v>581</v>
      </c>
      <c r="M8" s="251">
        <v>934</v>
      </c>
      <c r="N8" s="251">
        <v>724</v>
      </c>
      <c r="O8" s="251">
        <v>840</v>
      </c>
      <c r="P8" s="43"/>
      <c r="Q8" s="183">
        <v>154</v>
      </c>
      <c r="R8" s="183">
        <v>1000</v>
      </c>
      <c r="S8" s="212">
        <f t="shared" si="0"/>
        <v>154.00000000000006</v>
      </c>
      <c r="T8" s="234" t="str">
        <f t="shared" si="1"/>
        <v>Crude Protein</v>
      </c>
      <c r="U8" s="3"/>
      <c r="V8" s="3"/>
      <c r="W8" s="3"/>
      <c r="X8" s="3"/>
      <c r="Y8" s="67"/>
      <c r="Z8" s="67"/>
      <c r="AA8" s="67"/>
      <c r="AB8" s="3"/>
      <c r="AC8" s="3"/>
      <c r="AD8" s="3"/>
      <c r="AE8" s="3"/>
      <c r="AF8" s="3"/>
    </row>
    <row r="9" spans="1:42">
      <c r="A9" s="250" t="s">
        <v>105</v>
      </c>
      <c r="B9" s="229">
        <v>18.080000000000002</v>
      </c>
      <c r="C9" s="229">
        <v>35.5</v>
      </c>
      <c r="D9" s="229">
        <v>17.235374999999998</v>
      </c>
      <c r="E9" s="229">
        <v>83.54249999999999</v>
      </c>
      <c r="F9" s="229">
        <v>98.5</v>
      </c>
      <c r="G9" s="229"/>
      <c r="H9" s="229"/>
      <c r="I9" s="229"/>
      <c r="J9" s="229"/>
      <c r="K9" s="229"/>
      <c r="L9" s="229"/>
      <c r="M9" s="229"/>
      <c r="N9" s="229"/>
      <c r="O9" s="229"/>
      <c r="P9" s="43"/>
      <c r="Q9" s="183">
        <v>0</v>
      </c>
      <c r="R9" s="183">
        <v>1000</v>
      </c>
      <c r="S9" s="212">
        <f t="shared" si="0"/>
        <v>43.514331284650325</v>
      </c>
      <c r="T9" s="234" t="str">
        <f t="shared" si="1"/>
        <v>Lipids</v>
      </c>
      <c r="Y9" s="67"/>
      <c r="Z9" s="68"/>
      <c r="AA9" s="67"/>
    </row>
    <row r="10" spans="1:42">
      <c r="A10" s="250" t="s">
        <v>106</v>
      </c>
      <c r="B10" s="229">
        <v>19.888000000000002</v>
      </c>
      <c r="C10" s="229">
        <v>18.8</v>
      </c>
      <c r="D10" s="229">
        <v>28.651875</v>
      </c>
      <c r="E10" s="229">
        <v>0</v>
      </c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2"/>
      <c r="Q10" s="183">
        <v>0</v>
      </c>
      <c r="R10" s="183">
        <v>1000</v>
      </c>
      <c r="S10" s="212">
        <f t="shared" si="0"/>
        <v>14.362397504880686</v>
      </c>
      <c r="T10" s="234" t="str">
        <f t="shared" si="1"/>
        <v>Crude Fibre</v>
      </c>
      <c r="Y10" s="67"/>
      <c r="Z10" s="67"/>
      <c r="AA10" s="67"/>
    </row>
    <row r="11" spans="1:42">
      <c r="A11" s="250" t="s">
        <v>30</v>
      </c>
      <c r="B11" s="229">
        <v>0.54239999999999999</v>
      </c>
      <c r="C11" s="229">
        <v>0.5</v>
      </c>
      <c r="D11" s="229">
        <v>2.2124999999999999</v>
      </c>
      <c r="E11" s="229">
        <v>113.74</v>
      </c>
      <c r="F11" s="229"/>
      <c r="G11" s="229"/>
      <c r="H11" s="229"/>
      <c r="I11" s="229"/>
      <c r="J11" s="229">
        <v>380</v>
      </c>
      <c r="K11" s="229">
        <v>230</v>
      </c>
      <c r="L11" s="229"/>
      <c r="M11" s="229"/>
      <c r="N11" s="229"/>
      <c r="O11" s="229"/>
      <c r="P11" s="222"/>
      <c r="Q11" s="183">
        <v>34.200000000000003</v>
      </c>
      <c r="R11" s="183">
        <v>100</v>
      </c>
      <c r="S11" s="212">
        <f t="shared" si="0"/>
        <v>34.200000000000003</v>
      </c>
      <c r="T11" s="234" t="str">
        <f t="shared" si="1"/>
        <v>Calcium</v>
      </c>
      <c r="Y11" s="67"/>
      <c r="Z11" s="67"/>
      <c r="AA11" s="67"/>
    </row>
    <row r="12" spans="1:42">
      <c r="A12" s="250" t="s">
        <v>113</v>
      </c>
      <c r="B12" s="229">
        <v>0.63280000000000003</v>
      </c>
      <c r="C12" s="229">
        <v>0.6</v>
      </c>
      <c r="D12" s="229">
        <v>2.2124999999999999</v>
      </c>
      <c r="E12" s="229">
        <v>43.9</v>
      </c>
      <c r="F12" s="229"/>
      <c r="G12" s="229"/>
      <c r="H12" s="229"/>
      <c r="I12" s="229"/>
      <c r="J12" s="229"/>
      <c r="K12" s="229">
        <v>175</v>
      </c>
      <c r="L12" s="229"/>
      <c r="M12" s="229"/>
      <c r="N12" s="229"/>
      <c r="O12" s="229"/>
      <c r="P12" s="43"/>
      <c r="Q12" s="183">
        <v>3.5</v>
      </c>
      <c r="R12" s="183">
        <v>100</v>
      </c>
      <c r="S12" s="212">
        <f t="shared" si="0"/>
        <v>9.073030009886164</v>
      </c>
      <c r="T12" s="234" t="str">
        <f t="shared" si="1"/>
        <v>Available Phos.</v>
      </c>
      <c r="Y12" s="67"/>
      <c r="Z12" s="67"/>
      <c r="AA12" s="67"/>
    </row>
    <row r="13" spans="1:42">
      <c r="A13" s="250" t="s">
        <v>107</v>
      </c>
      <c r="B13" s="252">
        <v>889</v>
      </c>
      <c r="C13" s="252">
        <v>530</v>
      </c>
      <c r="D13" s="252">
        <v>3360</v>
      </c>
      <c r="E13" s="252">
        <v>1751</v>
      </c>
      <c r="F13" s="252"/>
      <c r="G13" s="252"/>
      <c r="H13" s="252"/>
      <c r="I13" s="252"/>
      <c r="J13" s="252"/>
      <c r="K13" s="252"/>
      <c r="L13" s="252"/>
      <c r="M13" s="252"/>
      <c r="N13" s="229"/>
      <c r="O13" s="229"/>
      <c r="P13" s="43"/>
      <c r="Q13" s="44">
        <v>400</v>
      </c>
      <c r="R13" s="183">
        <v>3000</v>
      </c>
      <c r="S13" s="212">
        <f t="shared" si="0"/>
        <v>748.50243325845975</v>
      </c>
      <c r="T13" s="234" t="str">
        <f t="shared" si="1"/>
        <v>Choline</v>
      </c>
    </row>
    <row r="14" spans="1:42">
      <c r="A14" s="250" t="s">
        <v>108</v>
      </c>
      <c r="B14" s="229">
        <v>2.4558666666666666</v>
      </c>
      <c r="C14" s="229">
        <v>1.9</v>
      </c>
      <c r="D14" s="229">
        <v>22.921499999999998</v>
      </c>
      <c r="E14" s="229">
        <v>16.465666666666664</v>
      </c>
      <c r="F14" s="229"/>
      <c r="G14" s="229"/>
      <c r="H14" s="229"/>
      <c r="I14" s="229"/>
      <c r="J14" s="229"/>
      <c r="K14" s="229"/>
      <c r="L14" s="229"/>
      <c r="M14" s="229">
        <v>780</v>
      </c>
      <c r="N14" s="229"/>
      <c r="O14" s="229"/>
      <c r="P14" s="43"/>
      <c r="Q14" s="183">
        <v>6.8</v>
      </c>
      <c r="R14" s="183">
        <v>100</v>
      </c>
      <c r="S14" s="212">
        <f t="shared" si="0"/>
        <v>6.8000000000000043</v>
      </c>
      <c r="T14" s="234" t="str">
        <f t="shared" si="1"/>
        <v>dLYS</v>
      </c>
    </row>
    <row r="15" spans="1:42">
      <c r="A15" s="250" t="s">
        <v>109</v>
      </c>
      <c r="B15" s="229">
        <v>1.3861333333333332</v>
      </c>
      <c r="C15" s="229">
        <v>1.4</v>
      </c>
      <c r="D15" s="229">
        <v>5.0445000000000011</v>
      </c>
      <c r="E15" s="229">
        <v>4.9976666666666674</v>
      </c>
      <c r="F15" s="229"/>
      <c r="G15" s="229"/>
      <c r="H15" s="229"/>
      <c r="I15" s="229"/>
      <c r="J15" s="229"/>
      <c r="K15" s="229"/>
      <c r="L15" s="229">
        <v>980</v>
      </c>
      <c r="M15" s="229"/>
      <c r="N15" s="229"/>
      <c r="O15" s="229"/>
      <c r="P15" s="43"/>
      <c r="Q15" s="183">
        <v>3.4</v>
      </c>
      <c r="R15" s="183">
        <v>100</v>
      </c>
      <c r="S15" s="212">
        <f t="shared" si="0"/>
        <v>4.4926088898679799</v>
      </c>
      <c r="T15" s="234" t="str">
        <f t="shared" si="1"/>
        <v>dMET</v>
      </c>
    </row>
    <row r="16" spans="1:42">
      <c r="A16" s="250" t="s">
        <v>110</v>
      </c>
      <c r="B16" s="229">
        <v>3.1489333333333338</v>
      </c>
      <c r="C16" s="229">
        <v>3</v>
      </c>
      <c r="D16" s="229">
        <v>9.823500000000001</v>
      </c>
      <c r="E16" s="229">
        <v>6.9599166666666683</v>
      </c>
      <c r="F16" s="229"/>
      <c r="G16" s="229"/>
      <c r="H16" s="229"/>
      <c r="I16" s="229"/>
      <c r="J16" s="229"/>
      <c r="K16" s="229"/>
      <c r="L16" s="229">
        <v>980</v>
      </c>
      <c r="M16" s="229"/>
      <c r="N16" s="229"/>
      <c r="O16" s="229"/>
      <c r="P16" s="43"/>
      <c r="Q16" s="183">
        <v>6.1</v>
      </c>
      <c r="R16" s="183">
        <v>100</v>
      </c>
      <c r="S16" s="212">
        <f t="shared" si="0"/>
        <v>6.0999999999999917</v>
      </c>
      <c r="T16" s="234" t="str">
        <f t="shared" si="1"/>
        <v>dTSAA</v>
      </c>
    </row>
    <row r="17" spans="1:24">
      <c r="A17" s="250" t="s">
        <v>111</v>
      </c>
      <c r="B17" s="229">
        <v>2.5462666666666669</v>
      </c>
      <c r="C17" s="229">
        <v>2.2999999999999998</v>
      </c>
      <c r="D17" s="229">
        <v>13.3635</v>
      </c>
      <c r="E17" s="229">
        <v>10.269500000000001</v>
      </c>
      <c r="F17" s="229"/>
      <c r="G17" s="229"/>
      <c r="H17" s="229"/>
      <c r="I17" s="229"/>
      <c r="J17" s="229"/>
      <c r="K17" s="229"/>
      <c r="L17" s="229"/>
      <c r="M17" s="229"/>
      <c r="N17" s="229">
        <v>985</v>
      </c>
      <c r="O17" s="229"/>
      <c r="P17" s="43"/>
      <c r="Q17" s="183">
        <v>4.8</v>
      </c>
      <c r="R17" s="183">
        <v>100</v>
      </c>
      <c r="S17" s="212">
        <f t="shared" si="0"/>
        <v>4.8000000000000238</v>
      </c>
      <c r="T17" s="234" t="str">
        <f t="shared" si="1"/>
        <v>dTHR</v>
      </c>
    </row>
    <row r="18" spans="1:24">
      <c r="A18" s="250" t="s">
        <v>120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43"/>
      <c r="Q18" s="183">
        <v>0</v>
      </c>
      <c r="R18" s="183">
        <v>100</v>
      </c>
      <c r="S18" s="212">
        <f t="shared" si="0"/>
        <v>0</v>
      </c>
      <c r="T18" s="234" t="str">
        <f t="shared" si="1"/>
        <v>Nutrient 15</v>
      </c>
    </row>
    <row r="19" spans="1:24">
      <c r="A19" s="250" t="s">
        <v>121</v>
      </c>
      <c r="B19" s="42"/>
      <c r="C19" s="43"/>
      <c r="D19" s="43"/>
      <c r="E19" s="43"/>
      <c r="F19" s="43"/>
      <c r="G19" s="43"/>
      <c r="H19" s="222"/>
      <c r="I19" s="43"/>
      <c r="J19" s="43"/>
      <c r="K19" s="223"/>
      <c r="L19" s="43"/>
      <c r="M19" s="224"/>
      <c r="N19" s="225"/>
      <c r="O19" s="224"/>
      <c r="P19" s="43"/>
      <c r="Q19" s="183">
        <v>0</v>
      </c>
      <c r="R19" s="183">
        <v>100</v>
      </c>
      <c r="S19" s="212">
        <f t="shared" si="0"/>
        <v>0</v>
      </c>
      <c r="T19" s="234" t="str">
        <f t="shared" si="1"/>
        <v>Nutrient 16</v>
      </c>
    </row>
    <row r="20" spans="1:24">
      <c r="A20" s="250" t="s">
        <v>122</v>
      </c>
      <c r="B20" s="42"/>
      <c r="C20" s="43"/>
      <c r="D20" s="43"/>
      <c r="E20" s="43"/>
      <c r="F20" s="43"/>
      <c r="G20" s="43"/>
      <c r="H20" s="222"/>
      <c r="I20" s="43"/>
      <c r="J20" s="43"/>
      <c r="K20" s="223"/>
      <c r="L20" s="43"/>
      <c r="M20" s="224"/>
      <c r="N20" s="225"/>
      <c r="O20" s="224"/>
      <c r="P20" s="43"/>
      <c r="Q20" s="231">
        <v>0</v>
      </c>
      <c r="R20" s="183">
        <v>100</v>
      </c>
      <c r="S20" s="212">
        <f t="shared" si="0"/>
        <v>0</v>
      </c>
      <c r="T20" s="234" t="str">
        <f t="shared" si="1"/>
        <v>Nutrient 17</v>
      </c>
    </row>
    <row r="21" spans="1:24">
      <c r="A21" s="250" t="s">
        <v>123</v>
      </c>
      <c r="B21" s="42"/>
      <c r="C21" s="43"/>
      <c r="D21" s="43"/>
      <c r="E21" s="43"/>
      <c r="F21" s="43"/>
      <c r="G21" s="43"/>
      <c r="H21" s="222"/>
      <c r="I21" s="43"/>
      <c r="J21" s="43"/>
      <c r="K21" s="223"/>
      <c r="L21" s="43"/>
      <c r="M21" s="224"/>
      <c r="N21" s="225"/>
      <c r="O21" s="224"/>
      <c r="P21" s="43"/>
      <c r="Q21" s="183">
        <v>0</v>
      </c>
      <c r="R21" s="183">
        <v>100</v>
      </c>
      <c r="S21" s="212">
        <f t="shared" si="0"/>
        <v>0</v>
      </c>
      <c r="T21" s="234" t="str">
        <f t="shared" si="1"/>
        <v>Nutrient 18</v>
      </c>
    </row>
    <row r="22" spans="1:24">
      <c r="A22" s="250" t="s">
        <v>124</v>
      </c>
      <c r="B22" s="223"/>
      <c r="C22" s="254"/>
      <c r="D22" s="255"/>
      <c r="E22" s="256"/>
      <c r="F22" s="255"/>
      <c r="G22" s="255"/>
      <c r="H22" s="257"/>
      <c r="I22" s="223"/>
      <c r="J22" s="255"/>
      <c r="K22" s="223"/>
      <c r="L22" s="223"/>
      <c r="M22" s="251"/>
      <c r="N22" s="258"/>
      <c r="O22" s="251"/>
      <c r="P22" s="255"/>
      <c r="Q22" s="183">
        <v>0</v>
      </c>
      <c r="R22" s="183">
        <v>100</v>
      </c>
      <c r="S22" s="214">
        <f t="shared" si="0"/>
        <v>0</v>
      </c>
      <c r="T22" s="234" t="str">
        <f t="shared" si="1"/>
        <v>Nutrient 19</v>
      </c>
    </row>
    <row r="23" spans="1:24" s="20" customFormat="1" ht="14">
      <c r="A23" s="235" t="s">
        <v>3</v>
      </c>
      <c r="B23" s="207">
        <v>0</v>
      </c>
      <c r="C23" s="208">
        <v>0.76395731408939815</v>
      </c>
      <c r="D23" s="208">
        <v>0</v>
      </c>
      <c r="E23" s="208">
        <v>0.19623361324447669</v>
      </c>
      <c r="F23" s="209">
        <v>0</v>
      </c>
      <c r="G23" s="208">
        <v>0</v>
      </c>
      <c r="H23" s="208">
        <v>2.5000000000000001E-3</v>
      </c>
      <c r="I23" s="208">
        <v>8.0000000000000004E-4</v>
      </c>
      <c r="J23" s="208">
        <v>3.0258974138232975E-2</v>
      </c>
      <c r="K23" s="208">
        <v>0</v>
      </c>
      <c r="L23" s="208">
        <v>2.4922025126034109E-3</v>
      </c>
      <c r="M23" s="209">
        <v>2.7145690240397567E-3</v>
      </c>
      <c r="N23" s="209">
        <v>1.0433269912489894E-3</v>
      </c>
      <c r="O23" s="209">
        <v>0</v>
      </c>
      <c r="P23" s="210">
        <v>0</v>
      </c>
      <c r="Q23" s="211">
        <f>SUM(B23:P23)</f>
        <v>1</v>
      </c>
      <c r="R23" s="91"/>
      <c r="S23" s="215">
        <f t="shared" si="0"/>
        <v>0.62307557272312919</v>
      </c>
      <c r="T23" s="83"/>
    </row>
    <row r="24" spans="1:24" ht="14">
      <c r="A24" s="235" t="s">
        <v>2</v>
      </c>
      <c r="B24" s="232">
        <v>0</v>
      </c>
      <c r="C24" s="233">
        <v>0</v>
      </c>
      <c r="D24" s="233">
        <v>0</v>
      </c>
      <c r="E24" s="233">
        <v>0</v>
      </c>
      <c r="F24" s="232">
        <v>0</v>
      </c>
      <c r="G24" s="233">
        <v>0</v>
      </c>
      <c r="H24" s="233">
        <v>2.5000000000000001E-3</v>
      </c>
      <c r="I24" s="233">
        <v>8.0000000000000004E-4</v>
      </c>
      <c r="J24" s="233">
        <v>0</v>
      </c>
      <c r="K24" s="233">
        <v>0</v>
      </c>
      <c r="L24" s="233">
        <v>0</v>
      </c>
      <c r="M24" s="232">
        <v>0</v>
      </c>
      <c r="N24" s="232">
        <v>0</v>
      </c>
      <c r="O24" s="232">
        <v>0</v>
      </c>
      <c r="P24" s="233">
        <v>0</v>
      </c>
      <c r="Q24" s="94"/>
      <c r="R24" s="194"/>
      <c r="S24" s="195"/>
    </row>
    <row r="25" spans="1:24">
      <c r="A25" s="235" t="s">
        <v>1</v>
      </c>
      <c r="B25" s="42">
        <v>1</v>
      </c>
      <c r="C25" s="43">
        <v>1</v>
      </c>
      <c r="D25" s="43">
        <v>1</v>
      </c>
      <c r="E25" s="43">
        <v>1</v>
      </c>
      <c r="F25" s="42">
        <v>0.9</v>
      </c>
      <c r="G25" s="43">
        <v>0</v>
      </c>
      <c r="H25" s="222">
        <v>2.5000000000000001E-3</v>
      </c>
      <c r="I25" s="233">
        <v>8.0000000000000004E-4</v>
      </c>
      <c r="J25" s="43">
        <v>1</v>
      </c>
      <c r="K25" s="43">
        <v>1</v>
      </c>
      <c r="L25" s="43">
        <v>1</v>
      </c>
      <c r="M25" s="42">
        <v>1</v>
      </c>
      <c r="N25" s="42">
        <v>1</v>
      </c>
      <c r="O25" s="42">
        <v>0</v>
      </c>
      <c r="P25" s="43">
        <v>1</v>
      </c>
      <c r="Q25" s="53"/>
      <c r="R25" s="53"/>
      <c r="S25" s="90"/>
      <c r="T25" s="82"/>
    </row>
    <row r="26" spans="1:24" ht="14">
      <c r="A26" s="236" t="s">
        <v>0</v>
      </c>
      <c r="B26" s="216">
        <f t="shared" ref="B26:P26" si="2">B4*B23</f>
        <v>0</v>
      </c>
      <c r="C26" s="216">
        <f t="shared" si="2"/>
        <v>0</v>
      </c>
      <c r="D26" s="216">
        <f t="shared" si="2"/>
        <v>0</v>
      </c>
      <c r="E26" s="216">
        <f t="shared" si="2"/>
        <v>156.98689059558134</v>
      </c>
      <c r="F26" s="216">
        <f t="shared" si="2"/>
        <v>0</v>
      </c>
      <c r="G26" s="216">
        <f t="shared" si="2"/>
        <v>0</v>
      </c>
      <c r="H26" s="216">
        <f t="shared" si="2"/>
        <v>18</v>
      </c>
      <c r="I26" s="216">
        <f t="shared" si="2"/>
        <v>1.6960000000000002</v>
      </c>
      <c r="J26" s="216">
        <f t="shared" si="2"/>
        <v>3.1469333103762294</v>
      </c>
      <c r="K26" s="216">
        <f t="shared" si="2"/>
        <v>0</v>
      </c>
      <c r="L26" s="216">
        <f t="shared" si="2"/>
        <v>23.925144120992744</v>
      </c>
      <c r="M26" s="217">
        <f t="shared" si="2"/>
        <v>14.658672729814686</v>
      </c>
      <c r="N26" s="217">
        <f t="shared" si="2"/>
        <v>7.7206197352425212</v>
      </c>
      <c r="O26" s="217">
        <f t="shared" si="2"/>
        <v>0</v>
      </c>
      <c r="P26" s="216">
        <f t="shared" si="2"/>
        <v>0</v>
      </c>
      <c r="Q26" s="28"/>
      <c r="R26" s="28"/>
      <c r="S26" s="71"/>
      <c r="T26" s="82"/>
    </row>
    <row r="27" spans="1:24">
      <c r="A27" s="237" t="s">
        <v>13</v>
      </c>
      <c r="B27" s="213">
        <f>SUM(B26:P26)</f>
        <v>226.13426049200751</v>
      </c>
      <c r="C27" s="31"/>
      <c r="D27" s="31"/>
      <c r="E27" s="31"/>
      <c r="F27" s="29"/>
      <c r="G27" s="29"/>
      <c r="I27" s="29"/>
      <c r="J27" s="29"/>
      <c r="K27" s="29"/>
      <c r="L27" s="29"/>
      <c r="M27" s="205"/>
      <c r="N27" s="205"/>
      <c r="O27" s="205"/>
      <c r="P27" s="29"/>
      <c r="Q27" s="29"/>
      <c r="R27" s="30"/>
      <c r="S27" s="29"/>
      <c r="T27" s="82"/>
    </row>
    <row r="28" spans="1:24" ht="16" thickBot="1">
      <c r="T28" s="82"/>
    </row>
    <row r="29" spans="1:24" s="5" customFormat="1" ht="15" customHeight="1" thickBot="1">
      <c r="A29" s="4"/>
      <c r="B29" s="267" t="s">
        <v>89</v>
      </c>
      <c r="C29" s="268"/>
      <c r="D29" s="268"/>
      <c r="E29" s="270" t="s">
        <v>90</v>
      </c>
      <c r="F29" s="271"/>
      <c r="G29" s="271"/>
      <c r="H29" s="272"/>
      <c r="I29" s="275" t="s">
        <v>89</v>
      </c>
      <c r="J29" s="268"/>
      <c r="K29" s="268"/>
      <c r="L29" s="270" t="s">
        <v>90</v>
      </c>
      <c r="M29" s="271"/>
      <c r="N29" s="271"/>
      <c r="O29" s="272"/>
      <c r="P29" s="193"/>
      <c r="R29" s="6"/>
      <c r="T29" s="82"/>
    </row>
    <row r="30" spans="1:24">
      <c r="F30" s="20"/>
      <c r="T30" s="82"/>
    </row>
    <row r="31" spans="1:24" s="54" customFormat="1" ht="24" customHeight="1">
      <c r="A31" s="77"/>
      <c r="B31" s="264" t="s">
        <v>92</v>
      </c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5"/>
      <c r="T31" s="84"/>
    </row>
    <row r="32" spans="1:24" s="79" customFormat="1" ht="24" customHeight="1">
      <c r="A32" s="77"/>
      <c r="B32" s="264" t="s">
        <v>91</v>
      </c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5"/>
      <c r="T32" s="85"/>
      <c r="U32" s="266"/>
      <c r="V32" s="266"/>
      <c r="W32" s="266"/>
      <c r="X32" s="266"/>
    </row>
    <row r="33" spans="1:25" s="1" customFormat="1" ht="13">
      <c r="A33" s="37" t="s">
        <v>19</v>
      </c>
      <c r="B33" s="37"/>
      <c r="C33" s="2"/>
      <c r="D33" s="37"/>
      <c r="E33" s="37"/>
      <c r="F33" s="37"/>
      <c r="G33" s="37"/>
      <c r="H33" s="192"/>
      <c r="I33" s="37"/>
      <c r="J33" s="37"/>
      <c r="K33" s="37"/>
      <c r="L33" s="37"/>
      <c r="M33" s="37"/>
      <c r="N33" s="37"/>
      <c r="O33" s="37"/>
      <c r="P33" s="37"/>
      <c r="Q33" s="37"/>
      <c r="R33" s="41"/>
      <c r="S33" s="80"/>
      <c r="T33" s="2"/>
      <c r="U33" s="37"/>
      <c r="V33" s="37"/>
      <c r="W33" s="37"/>
      <c r="X33" s="37"/>
    </row>
    <row r="34" spans="1:25" s="1" customFormat="1" ht="13">
      <c r="A34" s="38"/>
      <c r="B34" s="39" t="s">
        <v>11</v>
      </c>
      <c r="C34" s="36" t="s">
        <v>88</v>
      </c>
      <c r="D34" s="39"/>
      <c r="E34" s="39"/>
      <c r="F34" s="39"/>
      <c r="G34" s="37"/>
      <c r="H34" s="192"/>
      <c r="I34" s="39"/>
      <c r="J34" s="39"/>
      <c r="K34" s="39"/>
      <c r="L34" s="37"/>
      <c r="M34" s="206"/>
      <c r="N34" s="37"/>
      <c r="O34" s="37"/>
      <c r="P34" s="39"/>
      <c r="Q34" s="39"/>
      <c r="R34" s="41"/>
      <c r="T34" s="2"/>
      <c r="U34" s="40"/>
      <c r="V34" s="37"/>
      <c r="W34" s="39"/>
      <c r="X34" s="39"/>
    </row>
    <row r="35" spans="1:25" s="1" customFormat="1" ht="14">
      <c r="A35" s="2" t="str">
        <f>B3</f>
        <v>Wheat</v>
      </c>
      <c r="B35" s="40">
        <f>B23*100</f>
        <v>0</v>
      </c>
      <c r="C35" s="52">
        <f>SUM(B23*C50)</f>
        <v>0</v>
      </c>
      <c r="D35" s="40"/>
      <c r="E35" s="40"/>
      <c r="F35" s="40"/>
      <c r="G35" s="40"/>
      <c r="H35" s="192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80"/>
      <c r="T35" s="2"/>
      <c r="U35" s="40"/>
      <c r="V35" s="40"/>
      <c r="W35" s="40"/>
      <c r="X35" s="40"/>
      <c r="Y35" s="72"/>
    </row>
    <row r="36" spans="1:25" s="1" customFormat="1" ht="14">
      <c r="A36" s="2" t="str">
        <f>C3</f>
        <v>Maize</v>
      </c>
      <c r="B36" s="40">
        <f>C23*100</f>
        <v>76.39573140893981</v>
      </c>
      <c r="C36" s="52">
        <f>SUM(C23*C50)</f>
        <v>7.6395731408939813</v>
      </c>
      <c r="D36" s="40"/>
      <c r="E36" s="40"/>
      <c r="F36" s="40"/>
      <c r="G36" s="40"/>
      <c r="H36" s="192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80"/>
      <c r="T36" s="2"/>
      <c r="U36" s="40"/>
      <c r="V36" s="40"/>
      <c r="W36" s="40"/>
      <c r="X36" s="40"/>
      <c r="Y36" s="72"/>
    </row>
    <row r="37" spans="1:25" s="1" customFormat="1" ht="14">
      <c r="A37" s="2" t="str">
        <f>D3</f>
        <v>Soybean Meal</v>
      </c>
      <c r="B37" s="40">
        <f>D23*100</f>
        <v>0</v>
      </c>
      <c r="C37" s="52">
        <f>SUM(D23*C50)</f>
        <v>0</v>
      </c>
      <c r="D37" s="40"/>
      <c r="E37" s="40"/>
      <c r="F37" s="40"/>
      <c r="G37" s="40"/>
      <c r="H37" s="192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2"/>
      <c r="T37" s="2"/>
      <c r="U37" s="40"/>
      <c r="V37" s="40"/>
      <c r="W37" s="40"/>
      <c r="X37" s="40"/>
      <c r="Y37" s="72"/>
    </row>
    <row r="38" spans="1:25" s="1" customFormat="1" ht="14">
      <c r="A38" s="2" t="str">
        <f>E3</f>
        <v>Meat and Bone Meal</v>
      </c>
      <c r="B38" s="40">
        <f>E23*100</f>
        <v>19.623361324447668</v>
      </c>
      <c r="C38" s="52">
        <f>SUM(E23*C50)</f>
        <v>1.9623361324447668</v>
      </c>
      <c r="D38" s="40"/>
      <c r="E38" s="40"/>
      <c r="F38" s="40"/>
      <c r="G38" s="40"/>
      <c r="H38" s="192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2"/>
      <c r="T38" s="2"/>
      <c r="U38" s="40"/>
      <c r="V38" s="40"/>
      <c r="W38" s="40"/>
      <c r="X38" s="40"/>
      <c r="Y38" s="72"/>
    </row>
    <row r="39" spans="1:25" s="1" customFormat="1" ht="14">
      <c r="A39" s="2" t="str">
        <f>F3</f>
        <v>Vege-table Oil</v>
      </c>
      <c r="B39" s="40">
        <f>F23*100</f>
        <v>0</v>
      </c>
      <c r="C39" s="52">
        <f>SUM(F23*C50)</f>
        <v>0</v>
      </c>
      <c r="D39" s="40"/>
      <c r="E39" s="40"/>
      <c r="F39" s="40"/>
      <c r="G39" s="40"/>
      <c r="H39" s="192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2"/>
      <c r="T39" s="2"/>
      <c r="U39" s="40"/>
      <c r="V39" s="40"/>
      <c r="W39" s="40"/>
      <c r="X39" s="40"/>
      <c r="Y39" s="72"/>
    </row>
    <row r="40" spans="1:25" s="1" customFormat="1" ht="14">
      <c r="A40" s="2" t="str">
        <f>G3</f>
        <v>Salt</v>
      </c>
      <c r="B40" s="40">
        <f>G23*100</f>
        <v>0</v>
      </c>
      <c r="C40" s="52">
        <f>SUM(G23*C50)</f>
        <v>0</v>
      </c>
      <c r="D40" s="40"/>
      <c r="E40" s="40"/>
      <c r="F40" s="40"/>
      <c r="G40" s="40"/>
      <c r="H40" s="192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2"/>
      <c r="T40" s="2"/>
      <c r="U40" s="40"/>
      <c r="V40" s="40"/>
      <c r="W40" s="40"/>
      <c r="X40" s="40"/>
      <c r="Y40" s="72"/>
    </row>
    <row r="41" spans="1:25" s="1" customFormat="1" ht="14">
      <c r="A41" s="2" t="str">
        <f>'Ingredients for Swine'!M1</f>
        <v>Tofu waste water</v>
      </c>
      <c r="B41" s="40">
        <f>H23*100</f>
        <v>0.25</v>
      </c>
      <c r="C41" s="52">
        <f>SUM(H23*C50)</f>
        <v>2.5000000000000001E-2</v>
      </c>
      <c r="D41" s="40"/>
      <c r="E41" s="40"/>
      <c r="F41" s="40"/>
      <c r="G41" s="40"/>
      <c r="H41" s="192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2"/>
      <c r="T41" s="2"/>
      <c r="U41" s="40"/>
      <c r="V41" s="40"/>
      <c r="W41" s="40"/>
      <c r="X41" s="40"/>
      <c r="Y41" s="72"/>
    </row>
    <row r="42" spans="1:25" s="1" customFormat="1" ht="14">
      <c r="A42" s="2" t="str">
        <f>I3</f>
        <v>Trace Mineral Premix</v>
      </c>
      <c r="B42" s="40">
        <f>I23*100</f>
        <v>0.08</v>
      </c>
      <c r="C42" s="52">
        <f>SUM(I23*C50)</f>
        <v>8.0000000000000002E-3</v>
      </c>
      <c r="D42" s="40"/>
      <c r="E42" s="40"/>
      <c r="F42" s="40"/>
      <c r="G42" s="40"/>
      <c r="H42" s="192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2"/>
      <c r="T42" s="2"/>
      <c r="U42" s="40"/>
      <c r="V42" s="40"/>
      <c r="W42" s="40"/>
      <c r="X42" s="40"/>
      <c r="Y42" s="72"/>
    </row>
    <row r="43" spans="1:25" s="1" customFormat="1" ht="14">
      <c r="A43" s="2" t="str">
        <f>J3</f>
        <v>Limestone (Fine)</v>
      </c>
      <c r="B43" s="40">
        <f>J23*100</f>
        <v>3.0258974138232975</v>
      </c>
      <c r="C43" s="52">
        <f>SUM(J23*C50)</f>
        <v>0.30258974138232975</v>
      </c>
      <c r="D43" s="40"/>
      <c r="E43" s="40"/>
      <c r="F43" s="40"/>
      <c r="G43" s="40"/>
      <c r="H43" s="192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2"/>
      <c r="T43" s="2"/>
      <c r="U43" s="40"/>
      <c r="V43" s="40"/>
      <c r="W43" s="40"/>
      <c r="X43" s="40"/>
      <c r="Y43" s="72"/>
    </row>
    <row r="44" spans="1:25" s="1" customFormat="1" ht="14">
      <c r="A44" s="2" t="str">
        <f>K3</f>
        <v>Dicalcium Phosphate</v>
      </c>
      <c r="B44" s="40">
        <f>K23*100</f>
        <v>0</v>
      </c>
      <c r="C44" s="52">
        <f>SUM(K23*C50)</f>
        <v>0</v>
      </c>
      <c r="D44" s="40"/>
      <c r="E44" s="40"/>
      <c r="F44" s="40"/>
      <c r="G44" s="40"/>
      <c r="H44" s="192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2"/>
      <c r="T44" s="2"/>
      <c r="U44" s="40"/>
      <c r="V44" s="40"/>
      <c r="W44" s="40"/>
      <c r="X44" s="40"/>
      <c r="Y44" s="72"/>
    </row>
    <row r="45" spans="1:25" s="1" customFormat="1" ht="14">
      <c r="A45" s="2" t="str">
        <f>L3</f>
        <v>DL-Meth-ionine</v>
      </c>
      <c r="B45" s="40">
        <f>L23*100</f>
        <v>0.24922025126034109</v>
      </c>
      <c r="C45" s="52">
        <f>SUM(L23*C50)</f>
        <v>2.4922025126034107E-2</v>
      </c>
      <c r="D45" s="40"/>
      <c r="E45" s="40"/>
      <c r="F45" s="40"/>
      <c r="G45" s="40"/>
      <c r="H45" s="192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2"/>
      <c r="T45" s="2"/>
      <c r="U45" s="40"/>
      <c r="V45" s="40"/>
      <c r="W45" s="40"/>
      <c r="X45" s="40"/>
      <c r="Y45" s="72"/>
    </row>
    <row r="46" spans="1:25" s="1" customFormat="1" ht="14">
      <c r="A46" s="2" t="str">
        <f>M3</f>
        <v>L-Lysine HCl</v>
      </c>
      <c r="B46" s="40">
        <f>M23*100</f>
        <v>0.27145690240397569</v>
      </c>
      <c r="C46" s="52">
        <f>SUM(M23*C50)</f>
        <v>2.7145690240397567E-2</v>
      </c>
      <c r="D46" s="40"/>
      <c r="E46" s="40"/>
      <c r="F46" s="40"/>
      <c r="G46" s="40"/>
      <c r="H46" s="192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2"/>
      <c r="T46" s="2"/>
      <c r="U46" s="40"/>
      <c r="V46" s="40"/>
      <c r="W46" s="40"/>
      <c r="X46" s="40"/>
      <c r="Y46" s="72"/>
    </row>
    <row r="47" spans="1:25" s="1" customFormat="1" ht="14">
      <c r="A47" s="2" t="str">
        <f>N3</f>
        <v>L-Threonine</v>
      </c>
      <c r="B47" s="40">
        <f>N23*100</f>
        <v>0.10433269912489894</v>
      </c>
      <c r="C47" s="52">
        <f>SUM(N23*C50)</f>
        <v>1.0433269912489895E-2</v>
      </c>
      <c r="D47" s="40"/>
      <c r="E47" s="40"/>
      <c r="F47" s="40"/>
      <c r="G47" s="40"/>
      <c r="H47" s="192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2"/>
      <c r="T47" s="2"/>
      <c r="U47" s="40"/>
      <c r="V47" s="40"/>
      <c r="W47" s="40"/>
      <c r="X47" s="40"/>
      <c r="Y47" s="72"/>
    </row>
    <row r="48" spans="1:25" s="1" customFormat="1" ht="14">
      <c r="A48" s="2" t="str">
        <f>O3</f>
        <v xml:space="preserve">L-Trypto-phan </v>
      </c>
      <c r="B48" s="40">
        <f>O23*100</f>
        <v>0</v>
      </c>
      <c r="C48" s="52">
        <f>SUM(O23*C50)</f>
        <v>0</v>
      </c>
      <c r="D48" s="40"/>
      <c r="E48" s="40"/>
      <c r="F48" s="40"/>
      <c r="G48" s="40"/>
      <c r="H48" s="192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2"/>
      <c r="T48" s="2"/>
      <c r="U48" s="40"/>
      <c r="V48" s="40"/>
      <c r="W48" s="40"/>
      <c r="X48" s="40"/>
      <c r="Y48" s="72"/>
    </row>
    <row r="49" spans="1:25" s="1" customFormat="1" thickBot="1">
      <c r="A49" s="2">
        <f>P3</f>
        <v>0</v>
      </c>
      <c r="B49" s="40">
        <f>P23*100</f>
        <v>0</v>
      </c>
      <c r="C49" s="242">
        <f>SUM(P23*C50)</f>
        <v>0</v>
      </c>
      <c r="D49" s="40"/>
      <c r="E49" s="40"/>
      <c r="F49" s="40"/>
      <c r="G49" s="40"/>
      <c r="H49" s="192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2"/>
      <c r="T49" s="2"/>
      <c r="U49" s="40"/>
      <c r="V49" s="40"/>
      <c r="W49" s="40"/>
      <c r="X49" s="40"/>
      <c r="Y49" s="72"/>
    </row>
    <row r="50" spans="1:25" s="1" customFormat="1" ht="14" thickBot="1">
      <c r="A50" s="38" t="s">
        <v>17</v>
      </c>
      <c r="B50" s="240">
        <f>SUM(B35:B49)</f>
        <v>99.999999999999986</v>
      </c>
      <c r="C50" s="244">
        <v>10</v>
      </c>
      <c r="D50" s="241"/>
      <c r="E50" s="40"/>
      <c r="F50" s="40"/>
      <c r="G50" s="40"/>
      <c r="H50" s="192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2"/>
      <c r="T50" s="2"/>
      <c r="U50" s="40"/>
      <c r="V50" s="40"/>
      <c r="W50" s="40"/>
      <c r="X50" s="40"/>
      <c r="Y50" s="72"/>
    </row>
    <row r="51" spans="1:25" s="1" customFormat="1" ht="13">
      <c r="A51" s="38" t="str">
        <f>A27</f>
        <v>Formula cost $</v>
      </c>
      <c r="B51" s="40">
        <f>B27</f>
        <v>226.13426049200751</v>
      </c>
      <c r="C51" s="243"/>
      <c r="D51" s="40"/>
      <c r="E51" s="40"/>
      <c r="F51" s="40"/>
      <c r="G51" s="40"/>
      <c r="H51" s="192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2"/>
      <c r="T51" s="2"/>
      <c r="U51" s="40"/>
      <c r="V51" s="40"/>
      <c r="W51" s="40"/>
      <c r="X51" s="40"/>
      <c r="Y51" s="72"/>
    </row>
    <row r="52" spans="1:25" s="1" customFormat="1" ht="13">
      <c r="A52" s="38"/>
      <c r="B52" s="37"/>
      <c r="C52" s="2"/>
      <c r="D52" s="37"/>
      <c r="E52" s="37"/>
      <c r="F52" s="37"/>
      <c r="G52" s="37"/>
      <c r="H52" s="192"/>
      <c r="I52" s="40"/>
      <c r="J52" s="40"/>
      <c r="K52" s="37"/>
      <c r="L52" s="40"/>
      <c r="M52" s="40"/>
      <c r="N52" s="40"/>
      <c r="O52" s="40"/>
      <c r="P52" s="37"/>
      <c r="Q52" s="40"/>
      <c r="R52" s="40"/>
      <c r="S52" s="2"/>
      <c r="T52" s="2"/>
      <c r="U52" s="40"/>
      <c r="V52" s="40"/>
      <c r="W52" s="40"/>
      <c r="X52" s="37"/>
      <c r="Y52" s="72"/>
    </row>
    <row r="53" spans="1:25" s="1" customFormat="1" ht="13">
      <c r="A53" s="37" t="s">
        <v>18</v>
      </c>
      <c r="B53" s="2"/>
      <c r="C53" s="2"/>
      <c r="D53" s="2"/>
      <c r="E53" s="2"/>
      <c r="F53" s="2"/>
      <c r="G53" s="2"/>
      <c r="H53" s="192"/>
      <c r="I53" s="40"/>
      <c r="J53" s="40"/>
      <c r="K53" s="37"/>
      <c r="L53" s="40"/>
      <c r="M53" s="40"/>
      <c r="N53" s="40"/>
      <c r="O53" s="40"/>
      <c r="P53" s="37"/>
      <c r="Q53" s="40"/>
      <c r="R53" s="40"/>
      <c r="S53" s="2"/>
      <c r="T53" s="2"/>
      <c r="U53" s="40"/>
      <c r="V53" s="40"/>
      <c r="W53" s="40"/>
      <c r="X53" s="2"/>
      <c r="Y53" s="72"/>
    </row>
    <row r="54" spans="1:25" s="1" customFormat="1" ht="13">
      <c r="A54" s="38" t="str">
        <f>A5</f>
        <v>Weight</v>
      </c>
      <c r="B54" s="40">
        <f>S5</f>
        <v>1</v>
      </c>
      <c r="C54" s="2"/>
      <c r="D54" s="40"/>
      <c r="E54" s="40"/>
      <c r="F54" s="40"/>
      <c r="G54" s="40"/>
      <c r="H54" s="192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2"/>
      <c r="T54" s="2"/>
      <c r="U54" s="40"/>
      <c r="V54" s="40"/>
      <c r="W54" s="40"/>
      <c r="X54" s="40"/>
      <c r="Y54" s="72"/>
    </row>
    <row r="55" spans="1:25" s="1" customFormat="1" ht="13">
      <c r="A55" s="38" t="str">
        <f>A6</f>
        <v>Dry Matter</v>
      </c>
      <c r="B55" s="40">
        <f>S6</f>
        <v>911.44687246064086</v>
      </c>
      <c r="C55" s="2"/>
      <c r="D55" s="40"/>
      <c r="E55" s="40"/>
      <c r="F55" s="40"/>
      <c r="G55" s="40"/>
      <c r="H55" s="192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2"/>
      <c r="T55" s="2"/>
      <c r="U55" s="40"/>
      <c r="V55" s="40"/>
      <c r="W55" s="40"/>
      <c r="X55" s="40"/>
      <c r="Y55" s="72"/>
    </row>
    <row r="56" spans="1:25" s="1" customFormat="1" ht="13">
      <c r="A56" s="38" t="str">
        <f>A9</f>
        <v>Lipids</v>
      </c>
      <c r="B56" s="40">
        <f t="shared" ref="B56:B69" si="3">S9</f>
        <v>43.514331284650325</v>
      </c>
      <c r="C56" s="2"/>
      <c r="D56" s="40"/>
      <c r="E56" s="40"/>
      <c r="F56" s="40"/>
      <c r="G56" s="40"/>
      <c r="H56" s="192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2"/>
      <c r="T56" s="2"/>
      <c r="U56" s="40"/>
      <c r="V56" s="40"/>
      <c r="W56" s="40"/>
      <c r="X56" s="40"/>
      <c r="Y56" s="72"/>
    </row>
    <row r="57" spans="1:25" s="1" customFormat="1" ht="13">
      <c r="A57" s="38" t="str">
        <f t="shared" ref="A57:A69" si="4">A10</f>
        <v>Crude Fibre</v>
      </c>
      <c r="B57" s="40">
        <f t="shared" si="3"/>
        <v>14.362397504880686</v>
      </c>
      <c r="C57" s="2"/>
      <c r="D57" s="40"/>
      <c r="E57" s="40"/>
      <c r="F57" s="40"/>
      <c r="G57" s="40"/>
      <c r="H57" s="192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2"/>
      <c r="T57" s="2"/>
      <c r="U57" s="40"/>
      <c r="V57" s="40"/>
      <c r="W57" s="40"/>
      <c r="X57" s="40"/>
      <c r="Y57" s="72"/>
    </row>
    <row r="58" spans="1:25" s="1" customFormat="1" ht="13">
      <c r="A58" s="38" t="str">
        <f t="shared" si="4"/>
        <v>Calcium</v>
      </c>
      <c r="B58" s="40">
        <f t="shared" si="3"/>
        <v>34.200000000000003</v>
      </c>
      <c r="C58" s="2"/>
      <c r="D58" s="40"/>
      <c r="E58" s="40"/>
      <c r="F58" s="40"/>
      <c r="G58" s="40"/>
      <c r="H58" s="192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2"/>
      <c r="T58" s="2"/>
      <c r="U58" s="40"/>
      <c r="V58" s="40"/>
      <c r="W58" s="40"/>
      <c r="X58" s="40"/>
      <c r="Y58" s="72"/>
    </row>
    <row r="59" spans="1:25" s="1" customFormat="1" ht="13">
      <c r="A59" s="38" t="str">
        <f t="shared" si="4"/>
        <v>Available Phos.</v>
      </c>
      <c r="B59" s="40">
        <f t="shared" si="3"/>
        <v>9.073030009886164</v>
      </c>
      <c r="C59" s="2"/>
      <c r="D59" s="40"/>
      <c r="E59" s="40"/>
      <c r="F59" s="40"/>
      <c r="G59" s="40"/>
      <c r="H59" s="192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2"/>
      <c r="T59" s="2"/>
      <c r="U59" s="40"/>
      <c r="V59" s="40"/>
      <c r="W59" s="40"/>
      <c r="X59" s="40"/>
      <c r="Y59" s="72"/>
    </row>
    <row r="60" spans="1:25" s="1" customFormat="1" ht="13">
      <c r="A60" s="38" t="str">
        <f t="shared" si="4"/>
        <v>Choline</v>
      </c>
      <c r="B60" s="40">
        <f t="shared" si="3"/>
        <v>748.50243325845975</v>
      </c>
      <c r="C60" s="2"/>
      <c r="D60" s="40"/>
      <c r="E60" s="40"/>
      <c r="F60" s="40"/>
      <c r="G60" s="40"/>
      <c r="H60" s="192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2"/>
      <c r="T60" s="2"/>
      <c r="U60" s="40"/>
      <c r="V60" s="40"/>
      <c r="W60" s="40"/>
      <c r="X60" s="40"/>
      <c r="Y60" s="72"/>
    </row>
    <row r="61" spans="1:25" s="1" customFormat="1" ht="13">
      <c r="A61" s="38" t="str">
        <f t="shared" si="4"/>
        <v>dLYS</v>
      </c>
      <c r="B61" s="40">
        <f t="shared" si="3"/>
        <v>6.8000000000000043</v>
      </c>
      <c r="C61" s="2"/>
      <c r="D61" s="40"/>
      <c r="E61" s="40"/>
      <c r="F61" s="40"/>
      <c r="G61" s="40"/>
      <c r="H61" s="192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2"/>
      <c r="T61" s="2"/>
      <c r="U61" s="40"/>
      <c r="V61" s="40"/>
      <c r="W61" s="40"/>
      <c r="X61" s="40"/>
      <c r="Y61" s="72"/>
    </row>
    <row r="62" spans="1:25" s="1" customFormat="1" ht="13">
      <c r="A62" s="38" t="str">
        <f t="shared" si="4"/>
        <v>dMET</v>
      </c>
      <c r="B62" s="40">
        <f t="shared" si="3"/>
        <v>4.4926088898679799</v>
      </c>
      <c r="C62" s="2"/>
      <c r="D62" s="40"/>
      <c r="E62" s="40"/>
      <c r="F62" s="40"/>
      <c r="G62" s="40"/>
      <c r="H62" s="192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2"/>
      <c r="T62" s="2"/>
      <c r="U62" s="40"/>
      <c r="V62" s="40"/>
      <c r="W62" s="40"/>
      <c r="X62" s="40"/>
      <c r="Y62" s="72"/>
    </row>
    <row r="63" spans="1:25" s="1" customFormat="1" ht="13">
      <c r="A63" s="38" t="str">
        <f t="shared" si="4"/>
        <v>dTSAA</v>
      </c>
      <c r="B63" s="40">
        <f t="shared" si="3"/>
        <v>6.0999999999999917</v>
      </c>
      <c r="C63" s="2"/>
      <c r="D63" s="40"/>
      <c r="E63" s="40"/>
      <c r="F63" s="40"/>
      <c r="G63" s="40"/>
      <c r="H63" s="192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2"/>
      <c r="T63" s="2"/>
      <c r="U63" s="40"/>
      <c r="V63" s="40"/>
      <c r="W63" s="40"/>
      <c r="X63" s="40"/>
      <c r="Y63" s="72"/>
    </row>
    <row r="64" spans="1:25" s="1" customFormat="1" ht="13">
      <c r="A64" s="38" t="str">
        <f t="shared" si="4"/>
        <v>dTHR</v>
      </c>
      <c r="B64" s="40">
        <f t="shared" si="3"/>
        <v>4.8000000000000238</v>
      </c>
      <c r="C64" s="2"/>
      <c r="D64" s="40"/>
      <c r="E64" s="40"/>
      <c r="F64" s="40"/>
      <c r="G64" s="40"/>
      <c r="H64" s="192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2"/>
      <c r="T64" s="2"/>
      <c r="U64" s="40"/>
      <c r="V64" s="40"/>
      <c r="W64" s="40"/>
      <c r="X64" s="40"/>
      <c r="Y64" s="72"/>
    </row>
    <row r="65" spans="1:25" s="1" customFormat="1" ht="13">
      <c r="A65" s="38" t="str">
        <f t="shared" si="4"/>
        <v>Nutrient 15</v>
      </c>
      <c r="B65" s="40">
        <f t="shared" si="3"/>
        <v>0</v>
      </c>
      <c r="C65" s="2"/>
      <c r="D65" s="40"/>
      <c r="E65" s="40"/>
      <c r="F65" s="40"/>
      <c r="G65" s="40"/>
      <c r="H65" s="192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2"/>
      <c r="T65" s="2"/>
      <c r="U65" s="40"/>
      <c r="V65" s="40"/>
      <c r="W65" s="40"/>
      <c r="X65" s="40"/>
      <c r="Y65" s="72"/>
    </row>
    <row r="66" spans="1:25" s="1" customFormat="1" ht="13">
      <c r="A66" s="38" t="str">
        <f t="shared" si="4"/>
        <v>Nutrient 16</v>
      </c>
      <c r="B66" s="40">
        <f t="shared" si="3"/>
        <v>0</v>
      </c>
      <c r="C66" s="2"/>
      <c r="D66" s="40"/>
      <c r="E66" s="40"/>
      <c r="F66" s="40"/>
      <c r="G66" s="40"/>
      <c r="H66" s="192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2"/>
      <c r="T66" s="2"/>
      <c r="U66" s="40"/>
      <c r="V66" s="40"/>
      <c r="W66" s="40"/>
      <c r="X66" s="40"/>
      <c r="Y66" s="72"/>
    </row>
    <row r="67" spans="1:25" s="1" customFormat="1" ht="13">
      <c r="A67" s="38" t="str">
        <f t="shared" si="4"/>
        <v>Nutrient 17</v>
      </c>
      <c r="B67" s="40">
        <f t="shared" si="3"/>
        <v>0</v>
      </c>
      <c r="C67" s="2"/>
      <c r="D67" s="40"/>
      <c r="E67" s="40"/>
      <c r="F67" s="40"/>
      <c r="G67" s="40"/>
      <c r="H67" s="192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2"/>
      <c r="T67" s="2"/>
      <c r="U67" s="40"/>
      <c r="V67" s="40"/>
      <c r="W67" s="40"/>
      <c r="X67" s="40"/>
      <c r="Y67" s="72"/>
    </row>
    <row r="68" spans="1:25" s="1" customFormat="1" ht="13">
      <c r="A68" s="38" t="str">
        <f t="shared" si="4"/>
        <v>Nutrient 18</v>
      </c>
      <c r="B68" s="40">
        <f t="shared" si="3"/>
        <v>0</v>
      </c>
      <c r="C68" s="2"/>
      <c r="D68" s="40"/>
      <c r="E68" s="40"/>
      <c r="F68" s="40"/>
      <c r="G68" s="40"/>
      <c r="H68" s="192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2"/>
      <c r="T68" s="2"/>
      <c r="U68" s="40"/>
      <c r="V68" s="40"/>
      <c r="W68" s="40"/>
      <c r="X68" s="40"/>
      <c r="Y68" s="72"/>
    </row>
    <row r="69" spans="1:25" s="1" customFormat="1" ht="13">
      <c r="A69" s="38" t="str">
        <f t="shared" si="4"/>
        <v>Nutrient 19</v>
      </c>
      <c r="B69" s="40">
        <f t="shared" si="3"/>
        <v>0</v>
      </c>
      <c r="C69" s="2"/>
      <c r="D69" s="40"/>
      <c r="E69" s="40"/>
      <c r="F69" s="40"/>
      <c r="G69" s="40"/>
      <c r="H69" s="192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2"/>
      <c r="T69" s="2"/>
      <c r="U69" s="40"/>
      <c r="V69" s="40"/>
      <c r="W69" s="40"/>
      <c r="X69" s="40"/>
      <c r="Y69" s="72"/>
    </row>
    <row r="70" spans="1:25" s="1" customFormat="1" ht="13">
      <c r="A70" s="38" t="s">
        <v>34</v>
      </c>
      <c r="B70" s="40">
        <f>B27</f>
        <v>226.13426049200751</v>
      </c>
      <c r="C70" s="2"/>
      <c r="D70" s="40"/>
      <c r="E70" s="40"/>
      <c r="F70" s="40"/>
      <c r="G70" s="40"/>
      <c r="H70" s="192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2"/>
      <c r="T70" s="2"/>
      <c r="U70" s="2"/>
      <c r="V70" s="40"/>
      <c r="W70" s="40"/>
      <c r="X70" s="40"/>
      <c r="Y70" s="72"/>
    </row>
    <row r="71" spans="1:25" s="1" customFormat="1" ht="13">
      <c r="G71" s="72"/>
      <c r="H71" s="192"/>
      <c r="I71" s="72"/>
      <c r="J71" s="72"/>
      <c r="K71" s="72"/>
      <c r="L71" s="72"/>
      <c r="M71" s="72"/>
      <c r="N71" s="72"/>
      <c r="O71" s="72"/>
      <c r="P71" s="72"/>
      <c r="Q71" s="72"/>
      <c r="R71" s="72"/>
    </row>
    <row r="72" spans="1:25" s="1" customFormat="1" ht="13">
      <c r="G72" s="72"/>
      <c r="H72" s="192"/>
      <c r="I72" s="72"/>
      <c r="J72" s="72"/>
      <c r="K72" s="72"/>
      <c r="L72" s="72"/>
      <c r="M72" s="72"/>
      <c r="N72" s="72"/>
      <c r="O72" s="72"/>
      <c r="P72" s="72"/>
      <c r="Q72" s="72"/>
      <c r="R72" s="72"/>
    </row>
    <row r="73" spans="1:25" s="1" customFormat="1" ht="13">
      <c r="A73" s="34"/>
      <c r="B73" s="36"/>
      <c r="G73" s="72"/>
      <c r="H73" s="192"/>
      <c r="I73" s="72"/>
      <c r="J73" s="72"/>
      <c r="K73" s="72"/>
      <c r="L73" s="72"/>
      <c r="M73" s="72"/>
      <c r="N73" s="72"/>
      <c r="O73" s="72"/>
      <c r="P73" s="72"/>
      <c r="Q73" s="72"/>
      <c r="R73" s="72"/>
    </row>
    <row r="74" spans="1:25" s="1" customFormat="1" ht="13">
      <c r="A74" s="34"/>
      <c r="B74" s="36"/>
      <c r="G74" s="72"/>
      <c r="H74" s="192"/>
      <c r="I74" s="72"/>
      <c r="J74" s="72"/>
      <c r="K74" s="72"/>
      <c r="L74" s="72"/>
      <c r="M74" s="72"/>
      <c r="N74" s="72"/>
      <c r="O74" s="72"/>
      <c r="P74" s="72"/>
      <c r="Q74" s="72"/>
      <c r="R74" s="72"/>
    </row>
    <row r="75" spans="1:25" s="1" customFormat="1" ht="13">
      <c r="A75" s="34"/>
      <c r="B75" s="36"/>
      <c r="G75" s="72"/>
      <c r="H75" s="192"/>
      <c r="I75" s="72"/>
      <c r="J75" s="72"/>
      <c r="K75" s="72"/>
      <c r="L75" s="72"/>
      <c r="M75" s="72"/>
      <c r="N75" s="72"/>
      <c r="O75" s="72"/>
      <c r="P75" s="72"/>
      <c r="Q75" s="72"/>
      <c r="R75" s="72"/>
    </row>
    <row r="76" spans="1:25" s="1" customFormat="1" ht="13">
      <c r="A76" s="34"/>
      <c r="B76" s="36"/>
      <c r="G76" s="72"/>
      <c r="H76" s="192"/>
      <c r="I76" s="72"/>
      <c r="J76" s="72"/>
      <c r="K76" s="72"/>
      <c r="L76" s="72"/>
      <c r="M76" s="72"/>
      <c r="N76" s="72"/>
      <c r="O76" s="72"/>
      <c r="P76" s="72"/>
      <c r="Q76" s="72"/>
      <c r="R76" s="72"/>
    </row>
    <row r="77" spans="1:25" s="1" customFormat="1" ht="13">
      <c r="A77" s="34"/>
      <c r="B77" s="36"/>
      <c r="G77" s="72"/>
      <c r="H77" s="192"/>
      <c r="I77" s="72"/>
      <c r="J77" s="72"/>
      <c r="K77" s="72"/>
      <c r="L77" s="72"/>
      <c r="M77" s="72"/>
      <c r="N77" s="72"/>
      <c r="O77" s="72"/>
      <c r="P77" s="72"/>
      <c r="Q77" s="72"/>
      <c r="R77" s="72"/>
    </row>
    <row r="78" spans="1:25" s="1" customFormat="1" ht="13">
      <c r="A78" s="34"/>
      <c r="B78" s="36"/>
      <c r="G78" s="72"/>
      <c r="H78" s="192"/>
      <c r="I78" s="72"/>
      <c r="J78" s="72"/>
      <c r="K78" s="72"/>
      <c r="L78" s="72"/>
      <c r="M78" s="72"/>
      <c r="N78" s="72"/>
      <c r="O78" s="72"/>
      <c r="P78" s="72"/>
      <c r="Q78" s="72"/>
      <c r="R78" s="72"/>
    </row>
    <row r="79" spans="1:25" s="1" customFormat="1" ht="13">
      <c r="A79" s="34"/>
      <c r="B79" s="36"/>
      <c r="G79" s="72"/>
      <c r="H79" s="192"/>
      <c r="I79" s="72"/>
      <c r="J79" s="72"/>
      <c r="K79" s="72"/>
      <c r="L79" s="72"/>
      <c r="M79" s="72"/>
      <c r="N79" s="72"/>
      <c r="O79" s="72"/>
      <c r="P79" s="72"/>
      <c r="Q79" s="72"/>
      <c r="R79" s="72"/>
    </row>
    <row r="80" spans="1:25" s="1" customFormat="1" ht="13">
      <c r="A80" s="34"/>
      <c r="B80" s="36"/>
      <c r="G80" s="72"/>
      <c r="H80" s="192"/>
      <c r="I80" s="72"/>
      <c r="J80" s="72"/>
      <c r="K80" s="72"/>
      <c r="L80" s="72"/>
      <c r="M80" s="72"/>
      <c r="N80" s="72"/>
      <c r="O80" s="72"/>
      <c r="P80" s="72"/>
      <c r="Q80" s="72"/>
      <c r="R80" s="72"/>
    </row>
    <row r="81" spans="1:18" s="1" customFormat="1" ht="13">
      <c r="A81" s="34"/>
      <c r="B81" s="36"/>
      <c r="G81" s="72"/>
      <c r="H81" s="192"/>
      <c r="I81" s="72"/>
      <c r="J81" s="72"/>
      <c r="K81" s="72"/>
      <c r="L81" s="72"/>
      <c r="M81" s="72"/>
      <c r="N81" s="72"/>
      <c r="O81" s="72"/>
      <c r="P81" s="72"/>
      <c r="Q81" s="72"/>
      <c r="R81" s="72"/>
    </row>
    <row r="82" spans="1:18" s="1" customFormat="1" ht="13">
      <c r="A82" s="34"/>
      <c r="B82" s="36"/>
      <c r="G82" s="72"/>
      <c r="H82" s="192"/>
      <c r="I82" s="72"/>
      <c r="J82" s="72"/>
      <c r="K82" s="72"/>
      <c r="L82" s="72"/>
      <c r="M82" s="72"/>
      <c r="N82" s="72"/>
      <c r="O82" s="72"/>
      <c r="P82" s="72"/>
      <c r="Q82" s="72"/>
      <c r="R82" s="72"/>
    </row>
    <row r="83" spans="1:18" s="1" customFormat="1" ht="13">
      <c r="A83" s="34"/>
      <c r="B83" s="36"/>
      <c r="G83" s="72"/>
      <c r="H83" s="192"/>
      <c r="I83" s="72"/>
      <c r="J83" s="72"/>
      <c r="K83" s="72"/>
      <c r="L83" s="72"/>
      <c r="M83" s="72"/>
      <c r="N83" s="72"/>
      <c r="O83" s="72"/>
      <c r="P83" s="72"/>
      <c r="Q83" s="72"/>
      <c r="R83" s="72"/>
    </row>
    <row r="84" spans="1:18" s="1" customFormat="1" ht="13">
      <c r="A84" s="34"/>
      <c r="B84" s="36"/>
      <c r="G84" s="72"/>
      <c r="H84" s="192"/>
      <c r="I84" s="72"/>
      <c r="J84" s="72"/>
      <c r="K84" s="72"/>
      <c r="L84" s="72"/>
      <c r="M84" s="72"/>
      <c r="N84" s="72"/>
      <c r="O84" s="72"/>
      <c r="P84" s="72"/>
      <c r="Q84" s="72"/>
      <c r="R84" s="72"/>
    </row>
    <row r="85" spans="1:18" s="1" customFormat="1" ht="13">
      <c r="A85" s="34"/>
      <c r="B85" s="36"/>
      <c r="G85" s="72"/>
      <c r="H85" s="192"/>
      <c r="I85" s="72"/>
      <c r="J85" s="72"/>
      <c r="K85" s="72"/>
      <c r="L85" s="72"/>
      <c r="M85" s="72"/>
      <c r="N85" s="72"/>
      <c r="O85" s="72"/>
      <c r="P85" s="72"/>
      <c r="Q85" s="72"/>
      <c r="R85" s="72"/>
    </row>
    <row r="86" spans="1:18" s="1" customFormat="1" ht="13">
      <c r="A86" s="34"/>
      <c r="B86" s="36"/>
      <c r="G86" s="72"/>
      <c r="H86" s="192"/>
      <c r="I86" s="72"/>
      <c r="J86" s="72"/>
      <c r="K86" s="72"/>
      <c r="L86" s="72"/>
      <c r="M86" s="72"/>
      <c r="N86" s="72"/>
      <c r="O86" s="72"/>
      <c r="P86" s="72"/>
      <c r="Q86" s="72"/>
      <c r="R86" s="72"/>
    </row>
    <row r="87" spans="1:18" s="1" customFormat="1" ht="13">
      <c r="A87" s="34"/>
      <c r="B87" s="36"/>
      <c r="G87" s="72"/>
      <c r="H87" s="192"/>
      <c r="I87" s="72"/>
      <c r="J87" s="72"/>
      <c r="K87" s="72"/>
      <c r="L87" s="72"/>
      <c r="M87" s="72"/>
      <c r="N87" s="72"/>
      <c r="O87" s="72"/>
      <c r="P87" s="72"/>
      <c r="Q87" s="72"/>
      <c r="R87" s="72"/>
    </row>
    <row r="88" spans="1:18" s="1" customFormat="1" ht="13">
      <c r="A88" s="34"/>
      <c r="B88" s="36"/>
      <c r="G88" s="72"/>
      <c r="H88" s="192"/>
      <c r="I88" s="72"/>
      <c r="J88" s="72"/>
      <c r="K88" s="72"/>
      <c r="L88" s="72"/>
      <c r="M88" s="72"/>
      <c r="N88" s="72"/>
      <c r="O88" s="72"/>
      <c r="P88" s="72"/>
      <c r="Q88" s="72"/>
      <c r="R88" s="72"/>
    </row>
    <row r="89" spans="1:18" s="1" customFormat="1" ht="13">
      <c r="A89" s="34"/>
      <c r="B89" s="36"/>
      <c r="G89" s="72"/>
      <c r="H89" s="192"/>
      <c r="I89" s="72"/>
      <c r="J89" s="72"/>
      <c r="K89" s="72"/>
      <c r="L89" s="72"/>
      <c r="M89" s="72"/>
      <c r="N89" s="72"/>
      <c r="O89" s="72"/>
      <c r="P89" s="72"/>
      <c r="Q89" s="72"/>
      <c r="R89" s="72"/>
    </row>
    <row r="90" spans="1:18" s="1" customFormat="1" ht="13">
      <c r="A90" s="34"/>
      <c r="B90" s="36"/>
      <c r="G90" s="72"/>
      <c r="H90" s="192"/>
      <c r="I90" s="72"/>
      <c r="J90" s="72"/>
      <c r="K90" s="72"/>
      <c r="L90" s="72"/>
      <c r="M90" s="72"/>
      <c r="N90" s="72"/>
      <c r="O90" s="72"/>
      <c r="P90" s="72"/>
      <c r="Q90" s="72"/>
      <c r="R90" s="72"/>
    </row>
    <row r="91" spans="1:18" s="1" customFormat="1" ht="13">
      <c r="A91" s="34"/>
      <c r="B91" s="36"/>
      <c r="G91" s="72"/>
      <c r="H91" s="192"/>
      <c r="I91" s="72"/>
      <c r="J91" s="72"/>
      <c r="K91" s="72"/>
      <c r="L91" s="72"/>
      <c r="M91" s="72"/>
      <c r="N91" s="72"/>
      <c r="O91" s="72"/>
      <c r="P91" s="72"/>
      <c r="Q91" s="72"/>
      <c r="R91" s="72"/>
    </row>
    <row r="92" spans="1:18" s="1" customFormat="1" ht="13">
      <c r="A92" s="34"/>
      <c r="B92" s="36"/>
      <c r="G92" s="72"/>
      <c r="H92" s="192"/>
      <c r="I92" s="72"/>
      <c r="J92" s="72"/>
      <c r="K92" s="72"/>
      <c r="L92" s="72"/>
      <c r="M92" s="72"/>
      <c r="N92" s="72"/>
      <c r="O92" s="72"/>
      <c r="P92" s="72"/>
      <c r="Q92" s="72"/>
      <c r="R92" s="72"/>
    </row>
    <row r="93" spans="1:18" s="1" customFormat="1" ht="13">
      <c r="A93" s="34"/>
      <c r="B93" s="36"/>
      <c r="G93" s="72"/>
      <c r="H93" s="192"/>
      <c r="I93" s="72"/>
      <c r="J93" s="72"/>
      <c r="K93" s="72"/>
      <c r="L93" s="72"/>
      <c r="M93" s="72"/>
      <c r="N93" s="72"/>
      <c r="O93" s="72"/>
      <c r="P93" s="72"/>
      <c r="Q93" s="72"/>
      <c r="R93" s="72"/>
    </row>
    <row r="94" spans="1:18" s="1" customFormat="1" ht="13">
      <c r="A94" s="34"/>
      <c r="B94" s="36"/>
      <c r="G94" s="72"/>
      <c r="H94" s="192"/>
      <c r="I94" s="72"/>
      <c r="J94" s="72"/>
      <c r="K94" s="72"/>
      <c r="L94" s="72"/>
      <c r="M94" s="72"/>
      <c r="N94" s="72"/>
      <c r="O94" s="72"/>
      <c r="P94" s="72"/>
      <c r="Q94" s="72"/>
      <c r="R94" s="72"/>
    </row>
    <row r="95" spans="1:18" s="1" customFormat="1" ht="13">
      <c r="A95" s="34"/>
      <c r="B95" s="36"/>
      <c r="G95" s="72"/>
      <c r="H95" s="192"/>
      <c r="I95" s="72"/>
      <c r="J95" s="72"/>
      <c r="K95" s="72"/>
      <c r="L95" s="72"/>
      <c r="M95" s="72"/>
      <c r="N95" s="72"/>
      <c r="O95" s="72"/>
      <c r="P95" s="72"/>
      <c r="Q95" s="72"/>
      <c r="R95" s="72"/>
    </row>
    <row r="96" spans="1:18" s="1" customFormat="1" ht="13">
      <c r="A96" s="34"/>
      <c r="B96" s="36"/>
      <c r="G96" s="72"/>
      <c r="H96" s="192"/>
      <c r="I96" s="72"/>
      <c r="J96" s="72"/>
      <c r="K96" s="72"/>
      <c r="L96" s="72"/>
      <c r="M96" s="72"/>
      <c r="N96" s="72"/>
      <c r="O96" s="72"/>
      <c r="P96" s="72"/>
      <c r="Q96" s="72"/>
      <c r="R96" s="72"/>
    </row>
    <row r="97" spans="1:18" s="1" customFormat="1" ht="13">
      <c r="A97" s="34"/>
      <c r="B97" s="36"/>
      <c r="G97" s="72"/>
      <c r="H97" s="192"/>
      <c r="I97" s="72"/>
      <c r="J97" s="72"/>
      <c r="K97" s="72"/>
      <c r="L97" s="72"/>
      <c r="M97" s="72"/>
      <c r="N97" s="72"/>
      <c r="O97" s="72"/>
      <c r="P97" s="72"/>
      <c r="Q97" s="72"/>
      <c r="R97" s="72"/>
    </row>
    <row r="98" spans="1:18" s="1" customFormat="1" ht="13">
      <c r="A98" s="34"/>
      <c r="B98" s="36"/>
      <c r="G98" s="72"/>
      <c r="H98" s="192"/>
      <c r="I98" s="72"/>
      <c r="J98" s="72"/>
      <c r="K98" s="72"/>
      <c r="L98" s="72"/>
      <c r="M98" s="72"/>
      <c r="N98" s="72"/>
      <c r="O98" s="72"/>
      <c r="P98" s="72"/>
      <c r="Q98" s="72"/>
      <c r="R98" s="72"/>
    </row>
    <row r="99" spans="1:18" s="1" customFormat="1" ht="13">
      <c r="A99" s="34"/>
      <c r="B99" s="36"/>
      <c r="G99" s="72"/>
      <c r="H99" s="192"/>
      <c r="I99" s="72"/>
      <c r="J99" s="72"/>
      <c r="K99" s="72"/>
      <c r="L99" s="72"/>
      <c r="M99" s="72"/>
      <c r="N99" s="72"/>
      <c r="O99" s="72"/>
      <c r="P99" s="72"/>
      <c r="Q99" s="72"/>
      <c r="R99" s="72"/>
    </row>
    <row r="100" spans="1:18" s="1" customFormat="1" ht="13">
      <c r="A100" s="34"/>
      <c r="B100" s="36"/>
      <c r="G100" s="72"/>
      <c r="H100" s="192"/>
      <c r="I100" s="72"/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1:18" s="1" customFormat="1" ht="13">
      <c r="A101" s="34"/>
      <c r="B101" s="36"/>
      <c r="G101" s="72"/>
      <c r="H101" s="192"/>
      <c r="I101" s="72"/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1:18" s="1" customFormat="1" ht="13">
      <c r="A102" s="34"/>
      <c r="B102" s="36"/>
      <c r="G102" s="72"/>
      <c r="H102" s="192"/>
      <c r="I102" s="72"/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1:18" s="1" customFormat="1" ht="13">
      <c r="A103" s="34"/>
      <c r="B103" s="36"/>
      <c r="G103" s="72"/>
      <c r="H103" s="192"/>
      <c r="I103" s="72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1:18" s="1" customFormat="1" ht="13">
      <c r="A104" s="34"/>
      <c r="B104" s="36"/>
      <c r="G104" s="72"/>
      <c r="H104" s="192"/>
      <c r="I104" s="72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1:18" s="1" customFormat="1" ht="13">
      <c r="A105" s="34"/>
      <c r="B105" s="36"/>
      <c r="G105" s="72"/>
      <c r="H105" s="192"/>
      <c r="I105" s="72"/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1:18" s="1" customFormat="1" ht="13">
      <c r="A106" s="34"/>
      <c r="B106" s="36"/>
      <c r="G106" s="72"/>
      <c r="H106" s="192"/>
      <c r="I106" s="72"/>
      <c r="J106" s="72"/>
      <c r="K106" s="72"/>
      <c r="L106" s="72"/>
      <c r="M106" s="72"/>
      <c r="N106" s="72"/>
      <c r="O106" s="72"/>
      <c r="P106" s="72"/>
      <c r="Q106" s="72"/>
      <c r="R106" s="72"/>
    </row>
    <row r="107" spans="1:18" s="1" customFormat="1" ht="13">
      <c r="A107" s="34"/>
      <c r="B107" s="36"/>
      <c r="G107" s="72"/>
      <c r="H107" s="192"/>
      <c r="I107" s="72"/>
      <c r="J107" s="72"/>
      <c r="K107" s="72"/>
      <c r="L107" s="72"/>
      <c r="M107" s="72"/>
      <c r="N107" s="72"/>
      <c r="O107" s="72"/>
      <c r="P107" s="72"/>
      <c r="Q107" s="72"/>
      <c r="R107" s="72"/>
    </row>
    <row r="108" spans="1:18" s="1" customFormat="1" ht="13">
      <c r="A108" s="34"/>
      <c r="B108" s="36"/>
      <c r="G108" s="72"/>
      <c r="H108" s="192"/>
      <c r="I108" s="72"/>
      <c r="J108" s="72"/>
      <c r="K108" s="72"/>
      <c r="L108" s="72"/>
      <c r="M108" s="72"/>
      <c r="N108" s="72"/>
      <c r="O108" s="72"/>
      <c r="P108" s="72"/>
      <c r="Q108" s="72"/>
      <c r="R108" s="72"/>
    </row>
    <row r="109" spans="1:18" s="1" customFormat="1" ht="13">
      <c r="A109" s="34"/>
      <c r="B109" s="36"/>
      <c r="G109" s="72"/>
      <c r="H109" s="192"/>
      <c r="I109" s="72"/>
      <c r="J109" s="72"/>
      <c r="K109" s="72"/>
      <c r="L109" s="72"/>
      <c r="M109" s="72"/>
      <c r="N109" s="72"/>
      <c r="O109" s="72"/>
      <c r="P109" s="72"/>
      <c r="Q109" s="72"/>
      <c r="R109" s="72"/>
    </row>
    <row r="110" spans="1:18" s="1" customFormat="1" ht="13">
      <c r="A110" s="34"/>
      <c r="B110" s="36"/>
      <c r="G110" s="72"/>
      <c r="H110" s="192"/>
      <c r="I110" s="72"/>
      <c r="J110" s="72"/>
      <c r="K110" s="72"/>
      <c r="L110" s="72"/>
      <c r="M110" s="72"/>
      <c r="N110" s="72"/>
      <c r="O110" s="72"/>
      <c r="P110" s="72"/>
      <c r="Q110" s="72"/>
      <c r="R110" s="72"/>
    </row>
    <row r="111" spans="1:18" s="1" customFormat="1" ht="13">
      <c r="A111" s="34"/>
      <c r="B111" s="36"/>
      <c r="G111" s="72"/>
      <c r="H111" s="192"/>
      <c r="I111" s="72"/>
      <c r="J111" s="72"/>
      <c r="K111" s="72"/>
      <c r="L111" s="72"/>
      <c r="M111" s="72"/>
      <c r="N111" s="72"/>
      <c r="O111" s="72"/>
      <c r="P111" s="72"/>
      <c r="Q111" s="72"/>
      <c r="R111" s="72"/>
    </row>
    <row r="112" spans="1:18" s="1" customFormat="1" ht="13">
      <c r="A112" s="34"/>
      <c r="B112" s="36"/>
      <c r="G112" s="72"/>
      <c r="H112" s="192"/>
      <c r="I112" s="72"/>
      <c r="J112" s="72"/>
      <c r="K112" s="72"/>
      <c r="L112" s="72"/>
      <c r="M112" s="72"/>
      <c r="N112" s="72"/>
      <c r="O112" s="72"/>
      <c r="P112" s="72"/>
      <c r="Q112" s="72"/>
      <c r="R112" s="72"/>
    </row>
    <row r="113" spans="1:18" s="1" customFormat="1" ht="13">
      <c r="A113" s="34"/>
      <c r="B113" s="36"/>
      <c r="G113" s="72"/>
      <c r="H113" s="192"/>
      <c r="I113" s="72"/>
      <c r="J113" s="72"/>
      <c r="K113" s="72"/>
      <c r="L113" s="72"/>
      <c r="M113" s="72"/>
      <c r="N113" s="72"/>
      <c r="O113" s="72"/>
      <c r="P113" s="72"/>
      <c r="Q113" s="72"/>
      <c r="R113" s="72"/>
    </row>
    <row r="114" spans="1:18" s="1" customFormat="1" ht="13">
      <c r="A114" s="34"/>
      <c r="B114" s="36"/>
      <c r="G114" s="72"/>
      <c r="H114" s="192"/>
      <c r="I114" s="72"/>
      <c r="J114" s="72"/>
      <c r="K114" s="72"/>
      <c r="L114" s="72"/>
      <c r="M114" s="72"/>
      <c r="N114" s="72"/>
      <c r="O114" s="72"/>
      <c r="P114" s="72"/>
      <c r="Q114" s="72"/>
      <c r="R114" s="72"/>
    </row>
    <row r="115" spans="1:18" s="1" customFormat="1" ht="13">
      <c r="A115" s="34"/>
      <c r="B115" s="36"/>
      <c r="G115" s="72"/>
      <c r="H115" s="192"/>
      <c r="I115" s="72"/>
      <c r="J115" s="72"/>
      <c r="K115" s="72"/>
      <c r="L115" s="72"/>
      <c r="M115" s="72"/>
      <c r="N115" s="72"/>
      <c r="O115" s="72"/>
      <c r="P115" s="72"/>
      <c r="Q115" s="72"/>
      <c r="R115" s="72"/>
    </row>
    <row r="116" spans="1:18" s="1" customFormat="1" ht="13">
      <c r="A116" s="34"/>
      <c r="B116" s="36"/>
      <c r="G116" s="72"/>
      <c r="H116" s="192"/>
      <c r="I116" s="72"/>
      <c r="J116" s="72"/>
      <c r="K116" s="72"/>
      <c r="L116" s="72"/>
      <c r="M116" s="72"/>
      <c r="N116" s="72"/>
      <c r="O116" s="72"/>
      <c r="P116" s="72"/>
      <c r="Q116" s="72"/>
      <c r="R116" s="72"/>
    </row>
    <row r="117" spans="1:18" s="1" customFormat="1" ht="13">
      <c r="A117" s="34"/>
      <c r="B117" s="36"/>
      <c r="G117" s="72"/>
      <c r="H117" s="192"/>
      <c r="I117" s="72"/>
      <c r="J117" s="72"/>
      <c r="K117" s="72"/>
      <c r="L117" s="72"/>
      <c r="M117" s="72"/>
      <c r="N117" s="72"/>
      <c r="O117" s="72"/>
      <c r="P117" s="72"/>
      <c r="Q117" s="72"/>
      <c r="R117" s="72"/>
    </row>
    <row r="118" spans="1:18" s="1" customFormat="1" ht="13">
      <c r="A118" s="34"/>
      <c r="B118" s="36"/>
      <c r="G118" s="72"/>
      <c r="H118" s="192"/>
      <c r="I118" s="72"/>
      <c r="J118" s="72"/>
      <c r="K118" s="72"/>
      <c r="L118" s="72"/>
      <c r="M118" s="72"/>
      <c r="N118" s="72"/>
      <c r="O118" s="72"/>
      <c r="P118" s="72"/>
      <c r="Q118" s="72"/>
      <c r="R118" s="72"/>
    </row>
    <row r="119" spans="1:18" s="1" customFormat="1" ht="13">
      <c r="A119" s="34"/>
      <c r="B119" s="36"/>
      <c r="G119" s="72"/>
      <c r="H119" s="192"/>
      <c r="I119" s="72"/>
      <c r="J119" s="72"/>
      <c r="K119" s="72"/>
      <c r="L119" s="72"/>
      <c r="M119" s="72"/>
      <c r="N119" s="72"/>
      <c r="O119" s="72"/>
      <c r="P119" s="72"/>
      <c r="Q119" s="72"/>
      <c r="R119" s="72"/>
    </row>
    <row r="120" spans="1:18" s="1" customFormat="1" ht="13">
      <c r="A120" s="34"/>
      <c r="B120" s="36"/>
      <c r="G120" s="72"/>
      <c r="H120" s="192"/>
      <c r="I120" s="72"/>
      <c r="J120" s="72"/>
      <c r="K120" s="72"/>
      <c r="L120" s="72"/>
      <c r="M120" s="72"/>
      <c r="N120" s="72"/>
      <c r="O120" s="72"/>
      <c r="P120" s="72"/>
      <c r="Q120" s="72"/>
      <c r="R120" s="72"/>
    </row>
    <row r="121" spans="1:18" s="1" customFormat="1" ht="13">
      <c r="A121" s="34"/>
      <c r="B121" s="36"/>
      <c r="G121" s="72"/>
      <c r="H121" s="192"/>
      <c r="I121" s="72"/>
      <c r="J121" s="72"/>
      <c r="K121" s="72"/>
      <c r="L121" s="72"/>
      <c r="M121" s="72"/>
      <c r="N121" s="72"/>
      <c r="O121" s="72"/>
      <c r="P121" s="72"/>
      <c r="Q121" s="72"/>
      <c r="R121" s="72"/>
    </row>
    <row r="122" spans="1:18" s="1" customFormat="1" ht="13">
      <c r="A122" s="34"/>
      <c r="B122" s="36"/>
      <c r="G122" s="72"/>
      <c r="H122" s="192"/>
      <c r="I122" s="72"/>
      <c r="J122" s="72"/>
      <c r="K122" s="72"/>
      <c r="L122" s="72"/>
      <c r="M122" s="72"/>
      <c r="N122" s="72"/>
      <c r="O122" s="72"/>
      <c r="P122" s="72"/>
      <c r="Q122" s="72"/>
      <c r="R122" s="72"/>
    </row>
    <row r="123" spans="1:18" s="1" customFormat="1" ht="13">
      <c r="A123" s="34"/>
      <c r="B123" s="36"/>
      <c r="G123" s="72"/>
      <c r="H123" s="192"/>
      <c r="I123" s="72"/>
      <c r="J123" s="72"/>
      <c r="K123" s="72"/>
      <c r="L123" s="72"/>
      <c r="M123" s="72"/>
      <c r="N123" s="72"/>
      <c r="O123" s="72"/>
      <c r="P123" s="72"/>
      <c r="Q123" s="72"/>
      <c r="R123" s="72"/>
    </row>
    <row r="124" spans="1:18" s="1" customFormat="1" ht="13">
      <c r="A124" s="34"/>
      <c r="B124" s="36"/>
      <c r="G124" s="72"/>
      <c r="H124" s="192"/>
      <c r="I124" s="72"/>
      <c r="J124" s="72"/>
      <c r="K124" s="72"/>
      <c r="L124" s="72"/>
      <c r="M124" s="72"/>
      <c r="N124" s="72"/>
      <c r="O124" s="72"/>
      <c r="P124" s="72"/>
      <c r="Q124" s="72"/>
      <c r="R124" s="72"/>
    </row>
    <row r="125" spans="1:18" s="1" customFormat="1" ht="13">
      <c r="A125" s="34"/>
      <c r="B125" s="36"/>
      <c r="G125" s="72"/>
      <c r="H125" s="192"/>
      <c r="I125" s="72"/>
      <c r="J125" s="72"/>
      <c r="K125" s="72"/>
      <c r="L125" s="72"/>
      <c r="M125" s="72"/>
      <c r="N125" s="72"/>
      <c r="O125" s="72"/>
      <c r="P125" s="72"/>
      <c r="Q125" s="72"/>
      <c r="R125" s="72"/>
    </row>
    <row r="126" spans="1:18" s="1" customFormat="1" ht="13">
      <c r="A126" s="34"/>
      <c r="B126" s="36"/>
      <c r="G126" s="72"/>
      <c r="H126" s="192"/>
      <c r="I126" s="72"/>
      <c r="J126" s="72"/>
      <c r="K126" s="72"/>
      <c r="L126" s="72"/>
      <c r="M126" s="72"/>
      <c r="N126" s="72"/>
      <c r="O126" s="72"/>
      <c r="P126" s="72"/>
      <c r="Q126" s="72"/>
      <c r="R126" s="72"/>
    </row>
    <row r="127" spans="1:18" s="1" customFormat="1" ht="13">
      <c r="A127" s="34"/>
      <c r="B127" s="36"/>
      <c r="G127" s="72"/>
      <c r="H127" s="192"/>
      <c r="I127" s="72"/>
      <c r="J127" s="72"/>
      <c r="K127" s="72"/>
      <c r="L127" s="72"/>
      <c r="M127" s="72"/>
      <c r="N127" s="72"/>
      <c r="O127" s="72"/>
      <c r="P127" s="72"/>
      <c r="Q127" s="72"/>
      <c r="R127" s="72"/>
    </row>
    <row r="128" spans="1:18" s="1" customFormat="1" ht="13">
      <c r="A128" s="34"/>
      <c r="B128" s="36"/>
      <c r="G128" s="72"/>
      <c r="H128" s="192"/>
      <c r="I128" s="72"/>
      <c r="J128" s="72"/>
      <c r="K128" s="72"/>
      <c r="L128" s="72"/>
      <c r="M128" s="72"/>
      <c r="N128" s="72"/>
      <c r="O128" s="72"/>
      <c r="P128" s="72"/>
      <c r="Q128" s="72"/>
      <c r="R128" s="72"/>
    </row>
    <row r="129" spans="1:18" s="1" customFormat="1" ht="13">
      <c r="A129" s="34"/>
      <c r="B129" s="36"/>
      <c r="G129" s="72"/>
      <c r="H129" s="192"/>
      <c r="I129" s="72"/>
      <c r="J129" s="72"/>
      <c r="K129" s="72"/>
      <c r="L129" s="72"/>
      <c r="M129" s="72"/>
      <c r="N129" s="72"/>
      <c r="O129" s="72"/>
      <c r="P129" s="72"/>
      <c r="Q129" s="72"/>
      <c r="R129" s="72"/>
    </row>
    <row r="130" spans="1:18" s="1" customFormat="1" ht="13">
      <c r="A130" s="34"/>
      <c r="B130" s="36"/>
      <c r="G130" s="72"/>
      <c r="H130" s="192"/>
      <c r="I130" s="72"/>
      <c r="J130" s="72"/>
      <c r="K130" s="72"/>
      <c r="L130" s="72"/>
      <c r="M130" s="72"/>
      <c r="N130" s="72"/>
      <c r="O130" s="72"/>
      <c r="P130" s="72"/>
      <c r="Q130" s="72"/>
      <c r="R130" s="72"/>
    </row>
    <row r="131" spans="1:18" s="1" customFormat="1" ht="13">
      <c r="A131" s="34"/>
      <c r="B131" s="36"/>
      <c r="G131" s="72"/>
      <c r="H131" s="192"/>
      <c r="I131" s="72"/>
      <c r="J131" s="72"/>
      <c r="K131" s="72"/>
      <c r="L131" s="72"/>
      <c r="M131" s="72"/>
      <c r="N131" s="72"/>
      <c r="O131" s="72"/>
      <c r="P131" s="72"/>
      <c r="Q131" s="72"/>
      <c r="R131" s="72"/>
    </row>
    <row r="132" spans="1:18" s="1" customFormat="1" ht="13">
      <c r="A132" s="34"/>
      <c r="B132" s="36"/>
      <c r="G132" s="72"/>
      <c r="H132" s="192"/>
      <c r="I132" s="72"/>
      <c r="J132" s="72"/>
      <c r="K132" s="72"/>
      <c r="L132" s="72"/>
      <c r="M132" s="72"/>
      <c r="N132" s="72"/>
      <c r="O132" s="72"/>
      <c r="P132" s="72"/>
      <c r="Q132" s="72"/>
      <c r="R132" s="72"/>
    </row>
    <row r="133" spans="1:18" s="1" customFormat="1" ht="13">
      <c r="A133" s="34"/>
      <c r="B133" s="36"/>
      <c r="G133" s="72"/>
      <c r="H133" s="192"/>
      <c r="I133" s="72"/>
      <c r="J133" s="72"/>
      <c r="K133" s="72"/>
      <c r="L133" s="72"/>
      <c r="M133" s="72"/>
      <c r="N133" s="72"/>
      <c r="O133" s="72"/>
      <c r="P133" s="72"/>
      <c r="Q133" s="72"/>
      <c r="R133" s="72"/>
    </row>
    <row r="134" spans="1:18" s="1" customFormat="1" ht="13">
      <c r="A134" s="34"/>
      <c r="B134" s="36"/>
      <c r="G134" s="72"/>
      <c r="H134" s="192"/>
      <c r="I134" s="72"/>
      <c r="J134" s="72"/>
      <c r="K134" s="72"/>
      <c r="L134" s="72"/>
      <c r="M134" s="72"/>
      <c r="N134" s="72"/>
      <c r="O134" s="72"/>
      <c r="P134" s="72"/>
      <c r="Q134" s="72"/>
      <c r="R134" s="72"/>
    </row>
    <row r="135" spans="1:18" s="1" customFormat="1" ht="13">
      <c r="A135" s="34"/>
      <c r="B135" s="36"/>
      <c r="G135" s="72"/>
      <c r="H135" s="192"/>
      <c r="I135" s="72"/>
      <c r="J135" s="72"/>
      <c r="K135" s="72"/>
      <c r="L135" s="72"/>
      <c r="M135" s="72"/>
      <c r="N135" s="72"/>
      <c r="O135" s="72"/>
      <c r="P135" s="72"/>
      <c r="Q135" s="72"/>
      <c r="R135" s="72"/>
    </row>
    <row r="136" spans="1:18" s="1" customFormat="1" ht="13">
      <c r="A136" s="34"/>
      <c r="B136" s="36"/>
      <c r="G136" s="72"/>
      <c r="H136" s="192"/>
      <c r="I136" s="72"/>
      <c r="J136" s="72"/>
      <c r="K136" s="72"/>
      <c r="L136" s="72"/>
      <c r="M136" s="72"/>
      <c r="N136" s="72"/>
      <c r="O136" s="72"/>
      <c r="P136" s="72"/>
      <c r="Q136" s="72"/>
      <c r="R136" s="72"/>
    </row>
    <row r="137" spans="1:18" s="1" customFormat="1" ht="13">
      <c r="A137" s="34"/>
      <c r="B137" s="36"/>
      <c r="G137" s="72"/>
      <c r="H137" s="192"/>
      <c r="I137" s="72"/>
      <c r="J137" s="72"/>
      <c r="K137" s="72"/>
      <c r="L137" s="72"/>
      <c r="M137" s="72"/>
      <c r="N137" s="72"/>
      <c r="O137" s="72"/>
      <c r="P137" s="72"/>
      <c r="Q137" s="72"/>
      <c r="R137" s="72"/>
    </row>
    <row r="138" spans="1:18" s="1" customFormat="1" ht="13">
      <c r="A138" s="34"/>
      <c r="B138" s="36"/>
      <c r="G138" s="72"/>
      <c r="H138" s="192"/>
      <c r="I138" s="72"/>
      <c r="J138" s="72"/>
      <c r="K138" s="72"/>
      <c r="L138" s="72"/>
      <c r="M138" s="72"/>
      <c r="N138" s="72"/>
      <c r="O138" s="72"/>
      <c r="P138" s="72"/>
      <c r="Q138" s="72"/>
      <c r="R138" s="72"/>
    </row>
    <row r="139" spans="1:18" s="1" customFormat="1" ht="13">
      <c r="A139" s="34"/>
      <c r="B139" s="36"/>
      <c r="G139" s="72"/>
      <c r="H139" s="192"/>
      <c r="I139" s="72"/>
      <c r="J139" s="72"/>
      <c r="K139" s="72"/>
      <c r="L139" s="72"/>
      <c r="M139" s="72"/>
      <c r="N139" s="72"/>
      <c r="O139" s="72"/>
      <c r="P139" s="72"/>
      <c r="Q139" s="72"/>
      <c r="R139" s="72"/>
    </row>
    <row r="140" spans="1:18" s="1" customFormat="1" ht="13">
      <c r="A140" s="34"/>
      <c r="B140" s="36"/>
      <c r="G140" s="72"/>
      <c r="H140" s="192"/>
      <c r="I140" s="72"/>
      <c r="J140" s="72"/>
      <c r="K140" s="72"/>
      <c r="L140" s="72"/>
      <c r="M140" s="72"/>
      <c r="N140" s="72"/>
      <c r="O140" s="72"/>
      <c r="P140" s="72"/>
      <c r="Q140" s="72"/>
      <c r="R140" s="72"/>
    </row>
    <row r="141" spans="1:18" s="1" customFormat="1" ht="13">
      <c r="A141" s="34"/>
      <c r="B141" s="36"/>
      <c r="G141" s="72"/>
      <c r="H141" s="192"/>
      <c r="I141" s="72"/>
      <c r="J141" s="72"/>
      <c r="K141" s="72"/>
      <c r="L141" s="72"/>
      <c r="M141" s="72"/>
      <c r="N141" s="72"/>
      <c r="O141" s="72"/>
      <c r="P141" s="72"/>
      <c r="Q141" s="72"/>
      <c r="R141" s="72"/>
    </row>
    <row r="142" spans="1:18" s="1" customFormat="1" ht="13">
      <c r="A142" s="34"/>
      <c r="B142" s="36"/>
      <c r="G142" s="72"/>
      <c r="H142" s="192"/>
      <c r="I142" s="72"/>
      <c r="J142" s="72"/>
      <c r="K142" s="72"/>
      <c r="L142" s="72"/>
      <c r="M142" s="72"/>
      <c r="N142" s="72"/>
      <c r="O142" s="72"/>
      <c r="P142" s="72"/>
      <c r="Q142" s="72"/>
      <c r="R142" s="72"/>
    </row>
    <row r="143" spans="1:18" s="1" customFormat="1" ht="13">
      <c r="A143" s="34"/>
      <c r="B143" s="36"/>
      <c r="G143" s="72"/>
      <c r="H143" s="192"/>
      <c r="I143" s="72"/>
      <c r="J143" s="72"/>
      <c r="K143" s="72"/>
      <c r="L143" s="72"/>
      <c r="M143" s="72"/>
      <c r="N143" s="72"/>
      <c r="O143" s="72"/>
      <c r="P143" s="72"/>
      <c r="Q143" s="72"/>
      <c r="R143" s="72"/>
    </row>
    <row r="144" spans="1:18" s="1" customFormat="1" ht="13">
      <c r="A144" s="34"/>
      <c r="B144" s="36"/>
      <c r="G144" s="72"/>
      <c r="H144" s="192"/>
      <c r="I144" s="72"/>
      <c r="J144" s="72"/>
      <c r="K144" s="72"/>
      <c r="L144" s="72"/>
      <c r="M144" s="72"/>
      <c r="N144" s="72"/>
      <c r="O144" s="72"/>
      <c r="P144" s="72"/>
      <c r="Q144" s="72"/>
      <c r="R144" s="72"/>
    </row>
    <row r="145" spans="1:18" s="1" customFormat="1" ht="13">
      <c r="A145" s="34"/>
      <c r="B145" s="36"/>
      <c r="G145" s="72"/>
      <c r="H145" s="192"/>
      <c r="I145" s="72"/>
      <c r="J145" s="72"/>
      <c r="K145" s="72"/>
      <c r="L145" s="72"/>
      <c r="M145" s="72"/>
      <c r="N145" s="72"/>
      <c r="O145" s="72"/>
      <c r="P145" s="72"/>
      <c r="Q145" s="72"/>
      <c r="R145" s="72"/>
    </row>
    <row r="146" spans="1:18" s="1" customFormat="1" ht="13">
      <c r="A146" s="34"/>
      <c r="B146" s="36"/>
      <c r="G146" s="72"/>
      <c r="H146" s="192"/>
      <c r="I146" s="72"/>
      <c r="J146" s="72"/>
      <c r="K146" s="72"/>
      <c r="L146" s="72"/>
      <c r="M146" s="72"/>
      <c r="N146" s="72"/>
      <c r="O146" s="72"/>
      <c r="P146" s="72"/>
      <c r="Q146" s="72"/>
      <c r="R146" s="72"/>
    </row>
    <row r="147" spans="1:18" s="1" customFormat="1" ht="13">
      <c r="A147" s="34"/>
      <c r="B147" s="36"/>
      <c r="G147" s="72"/>
      <c r="H147" s="192"/>
      <c r="I147" s="72"/>
      <c r="J147" s="72"/>
      <c r="K147" s="72"/>
      <c r="L147" s="72"/>
      <c r="M147" s="72"/>
      <c r="N147" s="72"/>
      <c r="O147" s="72"/>
      <c r="P147" s="72"/>
      <c r="Q147" s="72"/>
      <c r="R147" s="72"/>
    </row>
    <row r="148" spans="1:18" s="1" customFormat="1" ht="13">
      <c r="A148" s="34"/>
      <c r="B148" s="36"/>
      <c r="G148" s="72"/>
      <c r="H148" s="192"/>
      <c r="I148" s="72"/>
      <c r="J148" s="72"/>
      <c r="K148" s="72"/>
      <c r="L148" s="72"/>
      <c r="M148" s="72"/>
      <c r="N148" s="72"/>
      <c r="O148" s="72"/>
      <c r="P148" s="72"/>
      <c r="Q148" s="72"/>
      <c r="R148" s="72"/>
    </row>
    <row r="149" spans="1:18" s="1" customFormat="1" ht="13">
      <c r="A149" s="34"/>
      <c r="B149" s="36"/>
      <c r="G149" s="72"/>
      <c r="H149" s="192"/>
      <c r="I149" s="72"/>
      <c r="J149" s="72"/>
      <c r="K149" s="72"/>
      <c r="L149" s="72"/>
      <c r="M149" s="72"/>
      <c r="N149" s="72"/>
      <c r="O149" s="72"/>
      <c r="P149" s="72"/>
      <c r="Q149" s="72"/>
      <c r="R149" s="72"/>
    </row>
    <row r="150" spans="1:18" s="1" customFormat="1" ht="13">
      <c r="A150" s="34"/>
      <c r="B150" s="36"/>
      <c r="G150" s="72"/>
      <c r="H150" s="192"/>
      <c r="I150" s="72"/>
      <c r="J150" s="72"/>
      <c r="K150" s="72"/>
      <c r="L150" s="72"/>
      <c r="M150" s="72"/>
      <c r="N150" s="72"/>
      <c r="O150" s="72"/>
      <c r="P150" s="72"/>
      <c r="Q150" s="72"/>
      <c r="R150" s="72"/>
    </row>
    <row r="151" spans="1:18" s="1" customFormat="1" ht="13">
      <c r="A151" s="34"/>
      <c r="B151" s="36"/>
      <c r="G151" s="72"/>
      <c r="H151" s="192"/>
      <c r="I151" s="72"/>
      <c r="J151" s="72"/>
      <c r="K151" s="72"/>
      <c r="L151" s="72"/>
      <c r="M151" s="72"/>
      <c r="N151" s="72"/>
      <c r="O151" s="72"/>
      <c r="P151" s="72"/>
      <c r="Q151" s="72"/>
      <c r="R151" s="72"/>
    </row>
    <row r="152" spans="1:18" s="1" customFormat="1" ht="13">
      <c r="A152" s="34"/>
      <c r="B152" s="36"/>
      <c r="G152" s="72"/>
      <c r="H152" s="192"/>
      <c r="I152" s="72"/>
      <c r="J152" s="72"/>
      <c r="K152" s="72"/>
      <c r="L152" s="72"/>
      <c r="M152" s="72"/>
      <c r="N152" s="72"/>
      <c r="O152" s="72"/>
      <c r="P152" s="72"/>
      <c r="Q152" s="72"/>
      <c r="R152" s="72"/>
    </row>
    <row r="153" spans="1:18" s="1" customFormat="1" ht="13">
      <c r="A153" s="34"/>
      <c r="B153" s="36"/>
      <c r="G153" s="72"/>
      <c r="H153" s="192"/>
      <c r="I153" s="72"/>
      <c r="J153" s="72"/>
      <c r="K153" s="72"/>
      <c r="L153" s="72"/>
      <c r="M153" s="72"/>
      <c r="N153" s="72"/>
      <c r="O153" s="72"/>
      <c r="P153" s="72"/>
      <c r="Q153" s="72"/>
      <c r="R153" s="72"/>
    </row>
    <row r="154" spans="1:18" s="1" customFormat="1" ht="13">
      <c r="A154" s="34"/>
      <c r="B154" s="36"/>
      <c r="G154" s="72"/>
      <c r="H154" s="192"/>
      <c r="I154" s="72"/>
      <c r="J154" s="72"/>
      <c r="K154" s="72"/>
      <c r="L154" s="72"/>
      <c r="M154" s="72"/>
      <c r="N154" s="72"/>
      <c r="O154" s="72"/>
      <c r="P154" s="72"/>
      <c r="Q154" s="72"/>
      <c r="R154" s="72"/>
    </row>
    <row r="155" spans="1:18" s="1" customFormat="1" ht="13">
      <c r="A155" s="34"/>
      <c r="B155" s="36"/>
      <c r="G155" s="72"/>
      <c r="H155" s="192"/>
      <c r="I155" s="72"/>
      <c r="J155" s="72"/>
      <c r="K155" s="72"/>
      <c r="L155" s="72"/>
      <c r="M155" s="72"/>
      <c r="N155" s="72"/>
      <c r="O155" s="72"/>
      <c r="P155" s="72"/>
      <c r="Q155" s="72"/>
      <c r="R155" s="72"/>
    </row>
    <row r="156" spans="1:18" s="1" customFormat="1" ht="13">
      <c r="A156" s="34"/>
      <c r="B156" s="36"/>
      <c r="G156" s="72"/>
      <c r="H156" s="192"/>
      <c r="I156" s="72"/>
      <c r="J156" s="72"/>
      <c r="K156" s="72"/>
      <c r="L156" s="72"/>
      <c r="M156" s="72"/>
      <c r="N156" s="72"/>
      <c r="O156" s="72"/>
      <c r="P156" s="72"/>
      <c r="Q156" s="72"/>
      <c r="R156" s="72"/>
    </row>
    <row r="157" spans="1:18" s="1" customFormat="1" ht="13">
      <c r="A157" s="34"/>
      <c r="B157" s="36"/>
      <c r="H157" s="192"/>
      <c r="M157" s="36"/>
      <c r="N157" s="36"/>
      <c r="O157" s="36"/>
      <c r="P157" s="192"/>
      <c r="R157" s="35"/>
    </row>
    <row r="158" spans="1:18" s="1" customFormat="1" ht="13">
      <c r="A158" s="34"/>
      <c r="B158" s="36"/>
      <c r="H158" s="192"/>
      <c r="M158" s="36"/>
      <c r="N158" s="36"/>
      <c r="O158" s="36"/>
      <c r="P158" s="192"/>
      <c r="R158" s="35"/>
    </row>
    <row r="159" spans="1:18" s="1" customFormat="1" ht="13">
      <c r="A159" s="34"/>
      <c r="B159" s="36"/>
      <c r="H159" s="192"/>
      <c r="M159" s="36"/>
      <c r="N159" s="36"/>
      <c r="O159" s="36"/>
      <c r="P159" s="192"/>
      <c r="R159" s="35"/>
    </row>
    <row r="160" spans="1:18" s="1" customFormat="1" ht="13">
      <c r="A160" s="34"/>
      <c r="B160" s="36"/>
      <c r="H160" s="192"/>
      <c r="M160" s="36"/>
      <c r="N160" s="36"/>
      <c r="O160" s="36"/>
      <c r="P160" s="192"/>
      <c r="R160" s="35"/>
    </row>
    <row r="161" spans="1:18" s="1" customFormat="1" ht="13">
      <c r="A161" s="34"/>
      <c r="B161" s="36"/>
      <c r="H161" s="192"/>
      <c r="M161" s="36"/>
      <c r="N161" s="36"/>
      <c r="O161" s="36"/>
      <c r="P161" s="192"/>
      <c r="R161" s="35"/>
    </row>
    <row r="162" spans="1:18" s="1" customFormat="1" ht="13">
      <c r="A162" s="34"/>
      <c r="B162" s="36"/>
      <c r="H162" s="192"/>
      <c r="M162" s="36"/>
      <c r="N162" s="36"/>
      <c r="O162" s="36"/>
      <c r="P162" s="192"/>
      <c r="R162" s="35"/>
    </row>
    <row r="163" spans="1:18" s="1" customFormat="1" ht="13">
      <c r="A163" s="34"/>
      <c r="B163" s="36"/>
      <c r="H163" s="192"/>
      <c r="M163" s="36"/>
      <c r="N163" s="36"/>
      <c r="O163" s="36"/>
      <c r="P163" s="192"/>
      <c r="R163" s="35"/>
    </row>
    <row r="164" spans="1:18" s="1" customFormat="1" ht="13">
      <c r="A164" s="34"/>
      <c r="B164" s="36"/>
      <c r="H164" s="192"/>
      <c r="M164" s="36"/>
      <c r="N164" s="36"/>
      <c r="O164" s="36"/>
      <c r="P164" s="192"/>
      <c r="R164" s="35"/>
    </row>
    <row r="165" spans="1:18" s="1" customFormat="1" ht="13">
      <c r="A165" s="34"/>
      <c r="B165" s="36"/>
      <c r="H165" s="192"/>
      <c r="M165" s="36"/>
      <c r="N165" s="36"/>
      <c r="O165" s="36"/>
      <c r="P165" s="192"/>
      <c r="R165" s="35"/>
    </row>
    <row r="166" spans="1:18" s="1" customFormat="1" ht="13">
      <c r="A166" s="34"/>
      <c r="B166" s="36"/>
      <c r="H166" s="192"/>
      <c r="M166" s="36"/>
      <c r="N166" s="36"/>
      <c r="O166" s="36"/>
      <c r="P166" s="192"/>
      <c r="R166" s="35"/>
    </row>
    <row r="167" spans="1:18" s="1" customFormat="1" ht="13">
      <c r="A167" s="34"/>
      <c r="B167" s="36"/>
      <c r="H167" s="192"/>
      <c r="M167" s="36"/>
      <c r="N167" s="36"/>
      <c r="O167" s="36"/>
      <c r="P167" s="192"/>
      <c r="R167" s="35"/>
    </row>
    <row r="168" spans="1:18" s="1" customFormat="1" ht="13">
      <c r="A168" s="34"/>
      <c r="B168" s="36"/>
      <c r="H168" s="192"/>
      <c r="M168" s="36"/>
      <c r="N168" s="36"/>
      <c r="O168" s="36"/>
      <c r="P168" s="192"/>
      <c r="R168" s="35"/>
    </row>
    <row r="169" spans="1:18" s="1" customFormat="1" ht="13">
      <c r="A169" s="34"/>
      <c r="B169" s="36"/>
      <c r="H169" s="192"/>
      <c r="M169" s="36"/>
      <c r="N169" s="36"/>
      <c r="O169" s="36"/>
      <c r="P169" s="192"/>
      <c r="R169" s="35"/>
    </row>
    <row r="170" spans="1:18" s="1" customFormat="1" ht="13">
      <c r="A170" s="34"/>
      <c r="B170" s="36"/>
      <c r="H170" s="192"/>
      <c r="M170" s="36"/>
      <c r="N170" s="36"/>
      <c r="O170" s="36"/>
      <c r="P170" s="192"/>
      <c r="R170" s="35"/>
    </row>
    <row r="171" spans="1:18" s="1" customFormat="1" ht="13">
      <c r="A171" s="34"/>
      <c r="B171" s="36"/>
      <c r="H171" s="192"/>
      <c r="M171" s="36"/>
      <c r="N171" s="36"/>
      <c r="O171" s="36"/>
      <c r="P171" s="192"/>
      <c r="R171" s="35"/>
    </row>
    <row r="172" spans="1:18" s="1" customFormat="1" ht="13">
      <c r="A172" s="34"/>
      <c r="B172" s="36"/>
      <c r="H172" s="192"/>
      <c r="M172" s="36"/>
      <c r="N172" s="36"/>
      <c r="O172" s="36"/>
      <c r="P172" s="192"/>
      <c r="R172" s="35"/>
    </row>
    <row r="173" spans="1:18" s="1" customFormat="1" ht="13">
      <c r="A173" s="34"/>
      <c r="B173" s="36"/>
      <c r="H173" s="192"/>
      <c r="M173" s="36"/>
      <c r="N173" s="36"/>
      <c r="O173" s="36"/>
      <c r="P173" s="192"/>
      <c r="R173" s="35"/>
    </row>
    <row r="174" spans="1:18" s="1" customFormat="1" ht="13">
      <c r="A174" s="34"/>
      <c r="B174" s="36"/>
      <c r="H174" s="192"/>
      <c r="M174" s="36"/>
      <c r="N174" s="36"/>
      <c r="O174" s="36"/>
      <c r="P174" s="192"/>
      <c r="R174" s="35"/>
    </row>
    <row r="175" spans="1:18" s="1" customFormat="1" ht="13">
      <c r="A175" s="34"/>
      <c r="B175" s="36"/>
      <c r="H175" s="192"/>
      <c r="M175" s="36"/>
      <c r="N175" s="36"/>
      <c r="O175" s="36"/>
      <c r="P175" s="192"/>
      <c r="R175" s="35"/>
    </row>
    <row r="176" spans="1:18" s="1" customFormat="1" ht="13">
      <c r="A176" s="34"/>
      <c r="B176" s="36"/>
      <c r="H176" s="192"/>
      <c r="M176" s="36"/>
      <c r="N176" s="36"/>
      <c r="O176" s="36"/>
      <c r="P176" s="192"/>
      <c r="R176" s="35"/>
    </row>
    <row r="177" spans="1:18" s="1" customFormat="1" ht="13">
      <c r="A177" s="34"/>
      <c r="B177" s="36"/>
      <c r="H177" s="192"/>
      <c r="M177" s="36"/>
      <c r="N177" s="36"/>
      <c r="O177" s="36"/>
      <c r="P177" s="192"/>
      <c r="R177" s="35"/>
    </row>
    <row r="178" spans="1:18" s="1" customFormat="1" ht="13">
      <c r="A178" s="34"/>
      <c r="B178" s="36"/>
      <c r="H178" s="192"/>
      <c r="M178" s="36"/>
      <c r="N178" s="36"/>
      <c r="O178" s="36"/>
      <c r="P178" s="192"/>
      <c r="R178" s="35"/>
    </row>
    <row r="179" spans="1:18" s="1" customFormat="1" ht="13">
      <c r="A179" s="34"/>
      <c r="B179" s="36"/>
      <c r="H179" s="192"/>
      <c r="M179" s="36"/>
      <c r="N179" s="36"/>
      <c r="O179" s="36"/>
      <c r="P179" s="192"/>
      <c r="R179" s="35"/>
    </row>
    <row r="180" spans="1:18" s="1" customFormat="1" ht="13">
      <c r="A180" s="34"/>
      <c r="B180" s="36"/>
      <c r="H180" s="192"/>
      <c r="M180" s="36"/>
      <c r="N180" s="36"/>
      <c r="O180" s="36"/>
      <c r="P180" s="192"/>
      <c r="R180" s="35"/>
    </row>
    <row r="181" spans="1:18" s="1" customFormat="1" ht="13">
      <c r="A181" s="34"/>
      <c r="B181" s="36"/>
      <c r="H181" s="192"/>
      <c r="M181" s="36"/>
      <c r="N181" s="36"/>
      <c r="O181" s="36"/>
      <c r="P181" s="192"/>
      <c r="R181" s="35"/>
    </row>
    <row r="182" spans="1:18" s="1" customFormat="1" ht="13">
      <c r="A182" s="34"/>
      <c r="B182" s="36"/>
      <c r="H182" s="192"/>
      <c r="M182" s="36"/>
      <c r="N182" s="36"/>
      <c r="O182" s="36"/>
      <c r="P182" s="192"/>
      <c r="R182" s="35"/>
    </row>
    <row r="183" spans="1:18" s="1" customFormat="1" ht="13">
      <c r="A183" s="34"/>
      <c r="B183" s="36"/>
      <c r="H183" s="192"/>
      <c r="M183" s="36"/>
      <c r="N183" s="36"/>
      <c r="O183" s="36"/>
      <c r="P183" s="192"/>
      <c r="R183" s="35"/>
    </row>
    <row r="184" spans="1:18" s="1" customFormat="1" ht="13">
      <c r="A184" s="34"/>
      <c r="B184" s="36"/>
      <c r="H184" s="192"/>
      <c r="M184" s="36"/>
      <c r="N184" s="36"/>
      <c r="O184" s="36"/>
      <c r="P184" s="192"/>
      <c r="R184" s="35"/>
    </row>
    <row r="185" spans="1:18" s="1" customFormat="1" ht="13">
      <c r="A185" s="34"/>
      <c r="B185" s="36"/>
      <c r="H185" s="192"/>
      <c r="M185" s="36"/>
      <c r="N185" s="36"/>
      <c r="O185" s="36"/>
      <c r="P185" s="192"/>
      <c r="R185" s="35"/>
    </row>
    <row r="186" spans="1:18" s="1" customFormat="1" ht="13">
      <c r="A186" s="34"/>
      <c r="H186" s="192"/>
      <c r="M186" s="36"/>
      <c r="N186" s="36"/>
      <c r="O186" s="36"/>
      <c r="P186" s="192"/>
      <c r="R186" s="35"/>
    </row>
    <row r="187" spans="1:18" s="1" customFormat="1" ht="13">
      <c r="A187" s="34"/>
      <c r="H187" s="192"/>
      <c r="M187" s="36"/>
      <c r="N187" s="36"/>
      <c r="O187" s="36"/>
      <c r="P187" s="192"/>
      <c r="R187" s="35"/>
    </row>
    <row r="188" spans="1:18" s="1" customFormat="1" ht="13">
      <c r="A188" s="34"/>
      <c r="H188" s="192"/>
      <c r="M188" s="36"/>
      <c r="N188" s="36"/>
      <c r="O188" s="36"/>
      <c r="P188" s="192"/>
      <c r="R188" s="35"/>
    </row>
    <row r="189" spans="1:18" s="1" customFormat="1" ht="13">
      <c r="A189" s="34"/>
      <c r="H189" s="192"/>
      <c r="M189" s="36"/>
      <c r="N189" s="36"/>
      <c r="O189" s="36"/>
      <c r="P189" s="192"/>
      <c r="R189" s="35"/>
    </row>
    <row r="190" spans="1:18" s="1" customFormat="1" ht="13">
      <c r="A190" s="34"/>
      <c r="H190" s="192"/>
      <c r="M190" s="36"/>
      <c r="N190" s="36"/>
      <c r="O190" s="36"/>
      <c r="P190" s="192"/>
      <c r="R190" s="35"/>
    </row>
    <row r="191" spans="1:18" s="1" customFormat="1" ht="13">
      <c r="A191" s="34"/>
      <c r="H191" s="192"/>
      <c r="M191" s="36"/>
      <c r="N191" s="36"/>
      <c r="O191" s="36"/>
      <c r="P191" s="192"/>
      <c r="R191" s="35"/>
    </row>
    <row r="192" spans="1:18" s="1" customFormat="1" ht="13">
      <c r="A192" s="34"/>
      <c r="H192" s="192"/>
      <c r="M192" s="36"/>
      <c r="N192" s="36"/>
      <c r="O192" s="36"/>
      <c r="P192" s="192"/>
      <c r="R192" s="35"/>
    </row>
    <row r="193" spans="1:18" s="1" customFormat="1" ht="13">
      <c r="A193" s="34"/>
      <c r="H193" s="192"/>
      <c r="M193" s="36"/>
      <c r="N193" s="36"/>
      <c r="O193" s="36"/>
      <c r="P193" s="192"/>
      <c r="R193" s="35"/>
    </row>
    <row r="194" spans="1:18" s="1" customFormat="1" ht="13">
      <c r="A194" s="34"/>
      <c r="H194" s="192"/>
      <c r="M194" s="36"/>
      <c r="N194" s="36"/>
      <c r="O194" s="36"/>
      <c r="P194" s="192"/>
      <c r="R194" s="35"/>
    </row>
    <row r="195" spans="1:18" s="1" customFormat="1" ht="13">
      <c r="A195" s="34"/>
      <c r="H195" s="192"/>
      <c r="M195" s="36"/>
      <c r="N195" s="36"/>
      <c r="O195" s="36"/>
      <c r="P195" s="192"/>
      <c r="R195" s="35"/>
    </row>
    <row r="196" spans="1:18" s="1" customFormat="1" ht="13">
      <c r="A196" s="34"/>
      <c r="H196" s="192"/>
      <c r="M196" s="36"/>
      <c r="N196" s="36"/>
      <c r="O196" s="36"/>
      <c r="P196" s="192"/>
      <c r="R196" s="35"/>
    </row>
    <row r="197" spans="1:18" s="1" customFormat="1" ht="13">
      <c r="A197" s="34"/>
      <c r="H197" s="192"/>
      <c r="M197" s="36"/>
      <c r="N197" s="36"/>
      <c r="O197" s="36"/>
      <c r="P197" s="192"/>
      <c r="R197" s="35"/>
    </row>
    <row r="198" spans="1:18" s="1" customFormat="1" ht="13">
      <c r="A198" s="34"/>
      <c r="H198" s="192"/>
      <c r="M198" s="36"/>
      <c r="N198" s="36"/>
      <c r="O198" s="36"/>
      <c r="P198" s="192"/>
      <c r="R198" s="35"/>
    </row>
    <row r="199" spans="1:18" s="1" customFormat="1" ht="13">
      <c r="A199" s="34"/>
      <c r="H199" s="192"/>
      <c r="M199" s="36"/>
      <c r="N199" s="36"/>
      <c r="O199" s="36"/>
      <c r="P199" s="192"/>
      <c r="R199" s="35"/>
    </row>
    <row r="200" spans="1:18" s="1" customFormat="1" ht="13">
      <c r="A200" s="34"/>
      <c r="H200" s="192"/>
      <c r="M200" s="36"/>
      <c r="N200" s="36"/>
      <c r="O200" s="36"/>
      <c r="P200" s="192"/>
      <c r="R200" s="35"/>
    </row>
    <row r="201" spans="1:18" s="1" customFormat="1" ht="13">
      <c r="A201" s="34"/>
      <c r="H201" s="192"/>
      <c r="M201" s="36"/>
      <c r="N201" s="36"/>
      <c r="O201" s="36"/>
      <c r="P201" s="192"/>
      <c r="R201" s="35"/>
    </row>
    <row r="202" spans="1:18" s="1" customFormat="1" ht="13">
      <c r="A202" s="34"/>
      <c r="H202" s="192"/>
      <c r="M202" s="36"/>
      <c r="N202" s="36"/>
      <c r="O202" s="36"/>
      <c r="P202" s="192"/>
      <c r="R202" s="35"/>
    </row>
    <row r="203" spans="1:18" s="1" customFormat="1" ht="13">
      <c r="A203" s="34"/>
      <c r="H203" s="192"/>
      <c r="M203" s="36"/>
      <c r="N203" s="36"/>
      <c r="O203" s="36"/>
      <c r="P203" s="192"/>
      <c r="R203" s="35"/>
    </row>
    <row r="204" spans="1:18" s="1" customFormat="1" ht="13">
      <c r="A204" s="34"/>
      <c r="H204" s="192"/>
      <c r="M204" s="36"/>
      <c r="N204" s="36"/>
      <c r="O204" s="36"/>
      <c r="P204" s="192"/>
      <c r="R204" s="35"/>
    </row>
    <row r="205" spans="1:18" s="1" customFormat="1" ht="13">
      <c r="A205" s="34"/>
      <c r="H205" s="192"/>
      <c r="M205" s="36"/>
      <c r="N205" s="36"/>
      <c r="O205" s="36"/>
      <c r="P205" s="192"/>
      <c r="R205" s="35"/>
    </row>
    <row r="206" spans="1:18" s="1" customFormat="1" ht="13">
      <c r="A206" s="34"/>
      <c r="H206" s="192"/>
      <c r="M206" s="36"/>
      <c r="N206" s="36"/>
      <c r="O206" s="36"/>
      <c r="P206" s="192"/>
      <c r="R206" s="35"/>
    </row>
    <row r="207" spans="1:18" s="1" customFormat="1" ht="13">
      <c r="A207" s="34"/>
      <c r="H207" s="192"/>
      <c r="M207" s="36"/>
      <c r="N207" s="36"/>
      <c r="O207" s="36"/>
      <c r="P207" s="192"/>
      <c r="R207" s="35"/>
    </row>
    <row r="208" spans="1:18" s="1" customFormat="1" ht="13">
      <c r="A208" s="34"/>
      <c r="H208" s="192"/>
      <c r="M208" s="36"/>
      <c r="N208" s="36"/>
      <c r="O208" s="36"/>
      <c r="P208" s="192"/>
      <c r="R208" s="35"/>
    </row>
    <row r="209" spans="1:18" s="1" customFormat="1" ht="13">
      <c r="A209" s="34"/>
      <c r="H209" s="192"/>
      <c r="M209" s="36"/>
      <c r="N209" s="36"/>
      <c r="O209" s="36"/>
      <c r="P209" s="192"/>
      <c r="R209" s="35"/>
    </row>
    <row r="210" spans="1:18" s="1" customFormat="1" ht="13">
      <c r="A210" s="34"/>
      <c r="H210" s="192"/>
      <c r="M210" s="36"/>
      <c r="N210" s="36"/>
      <c r="O210" s="36"/>
      <c r="P210" s="192"/>
      <c r="R210" s="35"/>
    </row>
    <row r="211" spans="1:18" s="1" customFormat="1" ht="13">
      <c r="A211" s="34"/>
      <c r="H211" s="192"/>
      <c r="M211" s="36"/>
      <c r="N211" s="36"/>
      <c r="O211" s="36"/>
      <c r="P211" s="192"/>
      <c r="R211" s="35"/>
    </row>
    <row r="212" spans="1:18" s="1" customFormat="1" ht="13">
      <c r="A212" s="34"/>
      <c r="H212" s="192"/>
      <c r="M212" s="36"/>
      <c r="N212" s="36"/>
      <c r="O212" s="36"/>
      <c r="P212" s="192"/>
      <c r="R212" s="35"/>
    </row>
    <row r="213" spans="1:18" s="1" customFormat="1" ht="13">
      <c r="A213" s="34"/>
      <c r="H213" s="192"/>
      <c r="M213" s="36"/>
      <c r="N213" s="36"/>
      <c r="O213" s="36"/>
      <c r="P213" s="192"/>
      <c r="R213" s="35"/>
    </row>
    <row r="214" spans="1:18" s="1" customFormat="1" ht="13">
      <c r="A214" s="34"/>
      <c r="H214" s="192"/>
      <c r="M214" s="36"/>
      <c r="N214" s="36"/>
      <c r="O214" s="36"/>
      <c r="P214" s="192"/>
      <c r="R214" s="35"/>
    </row>
    <row r="215" spans="1:18" s="1" customFormat="1" ht="13">
      <c r="A215" s="34"/>
      <c r="H215" s="192"/>
      <c r="M215" s="36"/>
      <c r="N215" s="36"/>
      <c r="O215" s="36"/>
      <c r="P215" s="192"/>
      <c r="R215" s="35"/>
    </row>
    <row r="216" spans="1:18" s="1" customFormat="1" ht="13">
      <c r="A216" s="34"/>
      <c r="H216" s="192"/>
      <c r="M216" s="36"/>
      <c r="N216" s="36"/>
      <c r="O216" s="36"/>
      <c r="P216" s="192"/>
      <c r="R216" s="35"/>
    </row>
    <row r="217" spans="1:18" s="1" customFormat="1" ht="13">
      <c r="A217" s="34"/>
      <c r="H217" s="192"/>
      <c r="M217" s="36"/>
      <c r="N217" s="36"/>
      <c r="O217" s="36"/>
      <c r="P217" s="192"/>
      <c r="R217" s="35"/>
    </row>
    <row r="218" spans="1:18" s="1" customFormat="1" ht="13">
      <c r="A218" s="34"/>
      <c r="H218" s="192"/>
      <c r="M218" s="36"/>
      <c r="N218" s="36"/>
      <c r="O218" s="36"/>
      <c r="P218" s="192"/>
      <c r="R218" s="35"/>
    </row>
    <row r="219" spans="1:18" s="1" customFormat="1" ht="13">
      <c r="A219" s="34"/>
      <c r="H219" s="192"/>
      <c r="M219" s="36"/>
      <c r="N219" s="36"/>
      <c r="O219" s="36"/>
      <c r="P219" s="192"/>
      <c r="R219" s="35"/>
    </row>
    <row r="220" spans="1:18" s="1" customFormat="1" ht="13">
      <c r="A220" s="34"/>
      <c r="H220" s="192"/>
      <c r="M220" s="36"/>
      <c r="N220" s="36"/>
      <c r="O220" s="36"/>
      <c r="P220" s="192"/>
      <c r="R220" s="35"/>
    </row>
    <row r="221" spans="1:18" s="1" customFormat="1" ht="13">
      <c r="A221" s="34"/>
      <c r="H221" s="192"/>
      <c r="M221" s="36"/>
      <c r="N221" s="36"/>
      <c r="O221" s="36"/>
      <c r="P221" s="192"/>
      <c r="R221" s="35"/>
    </row>
    <row r="222" spans="1:18" s="1" customFormat="1" ht="13">
      <c r="A222" s="34"/>
      <c r="H222" s="192"/>
      <c r="M222" s="36"/>
      <c r="N222" s="36"/>
      <c r="O222" s="36"/>
      <c r="P222" s="192"/>
      <c r="R222" s="35"/>
    </row>
    <row r="223" spans="1:18" s="1" customFormat="1" ht="13">
      <c r="A223" s="34"/>
      <c r="H223" s="192"/>
      <c r="M223" s="36"/>
      <c r="N223" s="36"/>
      <c r="O223" s="36"/>
      <c r="P223" s="192"/>
      <c r="R223" s="35"/>
    </row>
    <row r="224" spans="1:18" s="1" customFormat="1" ht="13">
      <c r="A224" s="34"/>
      <c r="H224" s="192"/>
      <c r="M224" s="36"/>
      <c r="N224" s="36"/>
      <c r="O224" s="36"/>
      <c r="P224" s="192"/>
      <c r="R224" s="35"/>
    </row>
    <row r="225" spans="1:18" s="1" customFormat="1" ht="13">
      <c r="A225" s="34"/>
      <c r="H225" s="192"/>
      <c r="M225" s="36"/>
      <c r="N225" s="36"/>
      <c r="O225" s="36"/>
      <c r="P225" s="192"/>
      <c r="R225" s="35"/>
    </row>
    <row r="226" spans="1:18" s="1" customFormat="1" ht="13">
      <c r="A226" s="34"/>
      <c r="H226" s="192"/>
      <c r="M226" s="36"/>
      <c r="N226" s="36"/>
      <c r="O226" s="36"/>
      <c r="P226" s="192"/>
      <c r="R226" s="35"/>
    </row>
    <row r="227" spans="1:18" s="1" customFormat="1" ht="13">
      <c r="A227" s="34"/>
      <c r="H227" s="192"/>
      <c r="M227" s="36"/>
      <c r="N227" s="36"/>
      <c r="O227" s="36"/>
      <c r="P227" s="192"/>
      <c r="R227" s="35"/>
    </row>
    <row r="228" spans="1:18" s="1" customFormat="1" ht="13">
      <c r="A228" s="34"/>
      <c r="H228" s="192"/>
      <c r="M228" s="36"/>
      <c r="N228" s="36"/>
      <c r="O228" s="36"/>
      <c r="P228" s="192"/>
      <c r="R228" s="35"/>
    </row>
    <row r="229" spans="1:18" s="1" customFormat="1" ht="13">
      <c r="A229" s="34"/>
      <c r="H229" s="192"/>
      <c r="M229" s="36"/>
      <c r="N229" s="36"/>
      <c r="O229" s="36"/>
      <c r="P229" s="192"/>
      <c r="R229" s="35"/>
    </row>
    <row r="230" spans="1:18" s="1" customFormat="1" ht="13">
      <c r="A230" s="34"/>
      <c r="H230" s="192"/>
      <c r="M230" s="36"/>
      <c r="N230" s="36"/>
      <c r="O230" s="36"/>
      <c r="P230" s="192"/>
      <c r="R230" s="35"/>
    </row>
    <row r="231" spans="1:18" s="1" customFormat="1" ht="13">
      <c r="A231" s="34"/>
      <c r="H231" s="192"/>
      <c r="M231" s="36"/>
      <c r="N231" s="36"/>
      <c r="O231" s="36"/>
      <c r="P231" s="192"/>
      <c r="R231" s="35"/>
    </row>
    <row r="232" spans="1:18" s="1" customFormat="1" ht="13">
      <c r="A232" s="34"/>
      <c r="H232" s="192"/>
      <c r="M232" s="36"/>
      <c r="N232" s="36"/>
      <c r="O232" s="36"/>
      <c r="P232" s="192"/>
      <c r="R232" s="35"/>
    </row>
    <row r="233" spans="1:18" s="1" customFormat="1" ht="13">
      <c r="A233" s="34"/>
      <c r="H233" s="192"/>
      <c r="M233" s="36"/>
      <c r="N233" s="36"/>
      <c r="O233" s="36"/>
      <c r="P233" s="192"/>
      <c r="R233" s="35"/>
    </row>
    <row r="234" spans="1:18" s="1" customFormat="1" ht="13">
      <c r="A234" s="34"/>
      <c r="H234" s="192"/>
      <c r="M234" s="36"/>
      <c r="N234" s="36"/>
      <c r="O234" s="36"/>
      <c r="P234" s="192"/>
      <c r="R234" s="35"/>
    </row>
    <row r="235" spans="1:18" s="1" customFormat="1" ht="13">
      <c r="A235" s="34"/>
      <c r="H235" s="192"/>
      <c r="M235" s="36"/>
      <c r="N235" s="36"/>
      <c r="O235" s="36"/>
      <c r="P235" s="192"/>
      <c r="R235" s="35"/>
    </row>
    <row r="236" spans="1:18" s="1" customFormat="1" ht="13">
      <c r="A236" s="34"/>
      <c r="H236" s="192"/>
      <c r="M236" s="36"/>
      <c r="N236" s="36"/>
      <c r="O236" s="36"/>
      <c r="P236" s="192"/>
      <c r="R236" s="35"/>
    </row>
    <row r="237" spans="1:18" s="1" customFormat="1" ht="13">
      <c r="A237" s="34"/>
      <c r="H237" s="192"/>
      <c r="M237" s="36"/>
      <c r="N237" s="36"/>
      <c r="O237" s="36"/>
      <c r="P237" s="192"/>
      <c r="R237" s="35"/>
    </row>
    <row r="238" spans="1:18" s="1" customFormat="1" ht="13">
      <c r="A238" s="34"/>
      <c r="H238" s="192"/>
      <c r="M238" s="36"/>
      <c r="N238" s="36"/>
      <c r="O238" s="36"/>
      <c r="P238" s="192"/>
      <c r="R238" s="35"/>
    </row>
    <row r="239" spans="1:18" s="1" customFormat="1" ht="13">
      <c r="A239" s="34"/>
      <c r="H239" s="192"/>
      <c r="M239" s="36"/>
      <c r="N239" s="36"/>
      <c r="O239" s="36"/>
      <c r="P239" s="192"/>
      <c r="R239" s="35"/>
    </row>
    <row r="240" spans="1:18" s="1" customFormat="1" ht="13">
      <c r="A240" s="34"/>
      <c r="H240" s="192"/>
      <c r="M240" s="36"/>
      <c r="N240" s="36"/>
      <c r="O240" s="36"/>
      <c r="P240" s="192"/>
      <c r="R240" s="35"/>
    </row>
    <row r="241" spans="1:18" s="1" customFormat="1" ht="13">
      <c r="A241" s="34"/>
      <c r="H241" s="192"/>
      <c r="M241" s="36"/>
      <c r="N241" s="36"/>
      <c r="O241" s="36"/>
      <c r="P241" s="192"/>
      <c r="R241" s="35"/>
    </row>
  </sheetData>
  <mergeCells count="11">
    <mergeCell ref="B31:S31"/>
    <mergeCell ref="B32:S32"/>
    <mergeCell ref="U32:X32"/>
    <mergeCell ref="B1:D1"/>
    <mergeCell ref="E1:H1"/>
    <mergeCell ref="I1:K1"/>
    <mergeCell ref="L1:O1"/>
    <mergeCell ref="B29:D29"/>
    <mergeCell ref="E29:H29"/>
    <mergeCell ref="I29:K29"/>
    <mergeCell ref="L29:O29"/>
  </mergeCells>
  <phoneticPr fontId="15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7CA22-CBC3-194D-BE0F-78820AD9D1BC}">
  <sheetPr>
    <tabColor rgb="FFFFC000"/>
  </sheetPr>
  <dimension ref="A1:AP241"/>
  <sheetViews>
    <sheetView topLeftCell="A7" zoomScale="150" zoomScaleNormal="150" workbookViewId="0">
      <pane xSplit="1" topLeftCell="B1" activePane="topRight" state="frozen"/>
      <selection pane="topRight" activeCell="U10" sqref="U10"/>
    </sheetView>
  </sheetViews>
  <sheetFormatPr baseColWidth="10" defaultColWidth="8.83203125" defaultRowHeight="15"/>
  <cols>
    <col min="1" max="1" width="18.5" style="7" customWidth="1"/>
    <col min="2" max="2" width="9.83203125" style="3" customWidth="1"/>
    <col min="3" max="5" width="8.83203125" style="3" customWidth="1"/>
    <col min="6" max="6" width="7.83203125" style="3" customWidth="1"/>
    <col min="7" max="7" width="8.83203125" style="3" customWidth="1"/>
    <col min="8" max="8" width="8.83203125" style="204"/>
    <col min="9" max="9" width="8.83203125" style="3" customWidth="1"/>
    <col min="10" max="10" width="8.1640625" style="3" customWidth="1"/>
    <col min="11" max="12" width="8.83203125" style="3" customWidth="1"/>
    <col min="13" max="15" width="8.83203125" style="58" customWidth="1"/>
    <col min="16" max="16" width="9.83203125" style="31" customWidth="1"/>
    <col min="17" max="17" width="9.1640625" style="3" customWidth="1"/>
    <col min="18" max="18" width="8.83203125" style="8" customWidth="1"/>
    <col min="19" max="19" width="8.83203125" style="3" customWidth="1"/>
    <col min="20" max="20" width="15.1640625" style="3" customWidth="1"/>
    <col min="21" max="24" width="8.83203125" style="3"/>
    <col min="25" max="25" width="8.83203125" style="3" customWidth="1"/>
    <col min="26" max="259" width="8.83203125" style="3"/>
    <col min="260" max="260" width="18" style="3" customWidth="1"/>
    <col min="261" max="261" width="11.5" style="3" customWidth="1"/>
    <col min="262" max="264" width="11.83203125" style="3" customWidth="1"/>
    <col min="265" max="265" width="12.83203125" style="3" customWidth="1"/>
    <col min="266" max="266" width="13.33203125" style="3" customWidth="1"/>
    <col min="267" max="267" width="11.1640625" style="3" customWidth="1"/>
    <col min="268" max="268" width="16.5" style="3" customWidth="1"/>
    <col min="269" max="269" width="17.5" style="3" customWidth="1"/>
    <col min="270" max="270" width="12.83203125" style="3" customWidth="1"/>
    <col min="271" max="271" width="11.6640625" style="3" customWidth="1"/>
    <col min="272" max="272" width="16" style="3" customWidth="1"/>
    <col min="273" max="273" width="16.6640625" style="3" customWidth="1"/>
    <col min="274" max="274" width="15.5" style="3" customWidth="1"/>
    <col min="275" max="275" width="19.1640625" style="3" customWidth="1"/>
    <col min="276" max="515" width="8.83203125" style="3"/>
    <col min="516" max="516" width="18" style="3" customWidth="1"/>
    <col min="517" max="517" width="11.5" style="3" customWidth="1"/>
    <col min="518" max="520" width="11.83203125" style="3" customWidth="1"/>
    <col min="521" max="521" width="12.83203125" style="3" customWidth="1"/>
    <col min="522" max="522" width="13.33203125" style="3" customWidth="1"/>
    <col min="523" max="523" width="11.1640625" style="3" customWidth="1"/>
    <col min="524" max="524" width="16.5" style="3" customWidth="1"/>
    <col min="525" max="525" width="17.5" style="3" customWidth="1"/>
    <col min="526" max="526" width="12.83203125" style="3" customWidth="1"/>
    <col min="527" max="527" width="11.6640625" style="3" customWidth="1"/>
    <col min="528" max="528" width="16" style="3" customWidth="1"/>
    <col min="529" max="529" width="16.6640625" style="3" customWidth="1"/>
    <col min="530" max="530" width="15.5" style="3" customWidth="1"/>
    <col min="531" max="531" width="19.1640625" style="3" customWidth="1"/>
    <col min="532" max="771" width="8.83203125" style="3"/>
    <col min="772" max="772" width="18" style="3" customWidth="1"/>
    <col min="773" max="773" width="11.5" style="3" customWidth="1"/>
    <col min="774" max="776" width="11.83203125" style="3" customWidth="1"/>
    <col min="777" max="777" width="12.83203125" style="3" customWidth="1"/>
    <col min="778" max="778" width="13.33203125" style="3" customWidth="1"/>
    <col min="779" max="779" width="11.1640625" style="3" customWidth="1"/>
    <col min="780" max="780" width="16.5" style="3" customWidth="1"/>
    <col min="781" max="781" width="17.5" style="3" customWidth="1"/>
    <col min="782" max="782" width="12.83203125" style="3" customWidth="1"/>
    <col min="783" max="783" width="11.6640625" style="3" customWidth="1"/>
    <col min="784" max="784" width="16" style="3" customWidth="1"/>
    <col min="785" max="785" width="16.6640625" style="3" customWidth="1"/>
    <col min="786" max="786" width="15.5" style="3" customWidth="1"/>
    <col min="787" max="787" width="19.1640625" style="3" customWidth="1"/>
    <col min="788" max="1027" width="8.83203125" style="3"/>
    <col min="1028" max="1028" width="18" style="3" customWidth="1"/>
    <col min="1029" max="1029" width="11.5" style="3" customWidth="1"/>
    <col min="1030" max="1032" width="11.83203125" style="3" customWidth="1"/>
    <col min="1033" max="1033" width="12.83203125" style="3" customWidth="1"/>
    <col min="1034" max="1034" width="13.33203125" style="3" customWidth="1"/>
    <col min="1035" max="1035" width="11.1640625" style="3" customWidth="1"/>
    <col min="1036" max="1036" width="16.5" style="3" customWidth="1"/>
    <col min="1037" max="1037" width="17.5" style="3" customWidth="1"/>
    <col min="1038" max="1038" width="12.83203125" style="3" customWidth="1"/>
    <col min="1039" max="1039" width="11.6640625" style="3" customWidth="1"/>
    <col min="1040" max="1040" width="16" style="3" customWidth="1"/>
    <col min="1041" max="1041" width="16.6640625" style="3" customWidth="1"/>
    <col min="1042" max="1042" width="15.5" style="3" customWidth="1"/>
    <col min="1043" max="1043" width="19.1640625" style="3" customWidth="1"/>
    <col min="1044" max="1283" width="8.83203125" style="3"/>
    <col min="1284" max="1284" width="18" style="3" customWidth="1"/>
    <col min="1285" max="1285" width="11.5" style="3" customWidth="1"/>
    <col min="1286" max="1288" width="11.83203125" style="3" customWidth="1"/>
    <col min="1289" max="1289" width="12.83203125" style="3" customWidth="1"/>
    <col min="1290" max="1290" width="13.33203125" style="3" customWidth="1"/>
    <col min="1291" max="1291" width="11.1640625" style="3" customWidth="1"/>
    <col min="1292" max="1292" width="16.5" style="3" customWidth="1"/>
    <col min="1293" max="1293" width="17.5" style="3" customWidth="1"/>
    <col min="1294" max="1294" width="12.83203125" style="3" customWidth="1"/>
    <col min="1295" max="1295" width="11.6640625" style="3" customWidth="1"/>
    <col min="1296" max="1296" width="16" style="3" customWidth="1"/>
    <col min="1297" max="1297" width="16.6640625" style="3" customWidth="1"/>
    <col min="1298" max="1298" width="15.5" style="3" customWidth="1"/>
    <col min="1299" max="1299" width="19.1640625" style="3" customWidth="1"/>
    <col min="1300" max="1539" width="8.83203125" style="3"/>
    <col min="1540" max="1540" width="18" style="3" customWidth="1"/>
    <col min="1541" max="1541" width="11.5" style="3" customWidth="1"/>
    <col min="1542" max="1544" width="11.83203125" style="3" customWidth="1"/>
    <col min="1545" max="1545" width="12.83203125" style="3" customWidth="1"/>
    <col min="1546" max="1546" width="13.33203125" style="3" customWidth="1"/>
    <col min="1547" max="1547" width="11.1640625" style="3" customWidth="1"/>
    <col min="1548" max="1548" width="16.5" style="3" customWidth="1"/>
    <col min="1549" max="1549" width="17.5" style="3" customWidth="1"/>
    <col min="1550" max="1550" width="12.83203125" style="3" customWidth="1"/>
    <col min="1551" max="1551" width="11.6640625" style="3" customWidth="1"/>
    <col min="1552" max="1552" width="16" style="3" customWidth="1"/>
    <col min="1553" max="1553" width="16.6640625" style="3" customWidth="1"/>
    <col min="1554" max="1554" width="15.5" style="3" customWidth="1"/>
    <col min="1555" max="1555" width="19.1640625" style="3" customWidth="1"/>
    <col min="1556" max="1795" width="8.83203125" style="3"/>
    <col min="1796" max="1796" width="18" style="3" customWidth="1"/>
    <col min="1797" max="1797" width="11.5" style="3" customWidth="1"/>
    <col min="1798" max="1800" width="11.83203125" style="3" customWidth="1"/>
    <col min="1801" max="1801" width="12.83203125" style="3" customWidth="1"/>
    <col min="1802" max="1802" width="13.33203125" style="3" customWidth="1"/>
    <col min="1803" max="1803" width="11.1640625" style="3" customWidth="1"/>
    <col min="1804" max="1804" width="16.5" style="3" customWidth="1"/>
    <col min="1805" max="1805" width="17.5" style="3" customWidth="1"/>
    <col min="1806" max="1806" width="12.83203125" style="3" customWidth="1"/>
    <col min="1807" max="1807" width="11.6640625" style="3" customWidth="1"/>
    <col min="1808" max="1808" width="16" style="3" customWidth="1"/>
    <col min="1809" max="1809" width="16.6640625" style="3" customWidth="1"/>
    <col min="1810" max="1810" width="15.5" style="3" customWidth="1"/>
    <col min="1811" max="1811" width="19.1640625" style="3" customWidth="1"/>
    <col min="1812" max="2051" width="8.83203125" style="3"/>
    <col min="2052" max="2052" width="18" style="3" customWidth="1"/>
    <col min="2053" max="2053" width="11.5" style="3" customWidth="1"/>
    <col min="2054" max="2056" width="11.83203125" style="3" customWidth="1"/>
    <col min="2057" max="2057" width="12.83203125" style="3" customWidth="1"/>
    <col min="2058" max="2058" width="13.33203125" style="3" customWidth="1"/>
    <col min="2059" max="2059" width="11.1640625" style="3" customWidth="1"/>
    <col min="2060" max="2060" width="16.5" style="3" customWidth="1"/>
    <col min="2061" max="2061" width="17.5" style="3" customWidth="1"/>
    <col min="2062" max="2062" width="12.83203125" style="3" customWidth="1"/>
    <col min="2063" max="2063" width="11.6640625" style="3" customWidth="1"/>
    <col min="2064" max="2064" width="16" style="3" customWidth="1"/>
    <col min="2065" max="2065" width="16.6640625" style="3" customWidth="1"/>
    <col min="2066" max="2066" width="15.5" style="3" customWidth="1"/>
    <col min="2067" max="2067" width="19.1640625" style="3" customWidth="1"/>
    <col min="2068" max="2307" width="8.83203125" style="3"/>
    <col min="2308" max="2308" width="18" style="3" customWidth="1"/>
    <col min="2309" max="2309" width="11.5" style="3" customWidth="1"/>
    <col min="2310" max="2312" width="11.83203125" style="3" customWidth="1"/>
    <col min="2313" max="2313" width="12.83203125" style="3" customWidth="1"/>
    <col min="2314" max="2314" width="13.33203125" style="3" customWidth="1"/>
    <col min="2315" max="2315" width="11.1640625" style="3" customWidth="1"/>
    <col min="2316" max="2316" width="16.5" style="3" customWidth="1"/>
    <col min="2317" max="2317" width="17.5" style="3" customWidth="1"/>
    <col min="2318" max="2318" width="12.83203125" style="3" customWidth="1"/>
    <col min="2319" max="2319" width="11.6640625" style="3" customWidth="1"/>
    <col min="2320" max="2320" width="16" style="3" customWidth="1"/>
    <col min="2321" max="2321" width="16.6640625" style="3" customWidth="1"/>
    <col min="2322" max="2322" width="15.5" style="3" customWidth="1"/>
    <col min="2323" max="2323" width="19.1640625" style="3" customWidth="1"/>
    <col min="2324" max="2563" width="8.83203125" style="3"/>
    <col min="2564" max="2564" width="18" style="3" customWidth="1"/>
    <col min="2565" max="2565" width="11.5" style="3" customWidth="1"/>
    <col min="2566" max="2568" width="11.83203125" style="3" customWidth="1"/>
    <col min="2569" max="2569" width="12.83203125" style="3" customWidth="1"/>
    <col min="2570" max="2570" width="13.33203125" style="3" customWidth="1"/>
    <col min="2571" max="2571" width="11.1640625" style="3" customWidth="1"/>
    <col min="2572" max="2572" width="16.5" style="3" customWidth="1"/>
    <col min="2573" max="2573" width="17.5" style="3" customWidth="1"/>
    <col min="2574" max="2574" width="12.83203125" style="3" customWidth="1"/>
    <col min="2575" max="2575" width="11.6640625" style="3" customWidth="1"/>
    <col min="2576" max="2576" width="16" style="3" customWidth="1"/>
    <col min="2577" max="2577" width="16.6640625" style="3" customWidth="1"/>
    <col min="2578" max="2578" width="15.5" style="3" customWidth="1"/>
    <col min="2579" max="2579" width="19.1640625" style="3" customWidth="1"/>
    <col min="2580" max="2819" width="8.83203125" style="3"/>
    <col min="2820" max="2820" width="18" style="3" customWidth="1"/>
    <col min="2821" max="2821" width="11.5" style="3" customWidth="1"/>
    <col min="2822" max="2824" width="11.83203125" style="3" customWidth="1"/>
    <col min="2825" max="2825" width="12.83203125" style="3" customWidth="1"/>
    <col min="2826" max="2826" width="13.33203125" style="3" customWidth="1"/>
    <col min="2827" max="2827" width="11.1640625" style="3" customWidth="1"/>
    <col min="2828" max="2828" width="16.5" style="3" customWidth="1"/>
    <col min="2829" max="2829" width="17.5" style="3" customWidth="1"/>
    <col min="2830" max="2830" width="12.83203125" style="3" customWidth="1"/>
    <col min="2831" max="2831" width="11.6640625" style="3" customWidth="1"/>
    <col min="2832" max="2832" width="16" style="3" customWidth="1"/>
    <col min="2833" max="2833" width="16.6640625" style="3" customWidth="1"/>
    <col min="2834" max="2834" width="15.5" style="3" customWidth="1"/>
    <col min="2835" max="2835" width="19.1640625" style="3" customWidth="1"/>
    <col min="2836" max="3075" width="8.83203125" style="3"/>
    <col min="3076" max="3076" width="18" style="3" customWidth="1"/>
    <col min="3077" max="3077" width="11.5" style="3" customWidth="1"/>
    <col min="3078" max="3080" width="11.83203125" style="3" customWidth="1"/>
    <col min="3081" max="3081" width="12.83203125" style="3" customWidth="1"/>
    <col min="3082" max="3082" width="13.33203125" style="3" customWidth="1"/>
    <col min="3083" max="3083" width="11.1640625" style="3" customWidth="1"/>
    <col min="3084" max="3084" width="16.5" style="3" customWidth="1"/>
    <col min="3085" max="3085" width="17.5" style="3" customWidth="1"/>
    <col min="3086" max="3086" width="12.83203125" style="3" customWidth="1"/>
    <col min="3087" max="3087" width="11.6640625" style="3" customWidth="1"/>
    <col min="3088" max="3088" width="16" style="3" customWidth="1"/>
    <col min="3089" max="3089" width="16.6640625" style="3" customWidth="1"/>
    <col min="3090" max="3090" width="15.5" style="3" customWidth="1"/>
    <col min="3091" max="3091" width="19.1640625" style="3" customWidth="1"/>
    <col min="3092" max="3331" width="8.83203125" style="3"/>
    <col min="3332" max="3332" width="18" style="3" customWidth="1"/>
    <col min="3333" max="3333" width="11.5" style="3" customWidth="1"/>
    <col min="3334" max="3336" width="11.83203125" style="3" customWidth="1"/>
    <col min="3337" max="3337" width="12.83203125" style="3" customWidth="1"/>
    <col min="3338" max="3338" width="13.33203125" style="3" customWidth="1"/>
    <col min="3339" max="3339" width="11.1640625" style="3" customWidth="1"/>
    <col min="3340" max="3340" width="16.5" style="3" customWidth="1"/>
    <col min="3341" max="3341" width="17.5" style="3" customWidth="1"/>
    <col min="3342" max="3342" width="12.83203125" style="3" customWidth="1"/>
    <col min="3343" max="3343" width="11.6640625" style="3" customWidth="1"/>
    <col min="3344" max="3344" width="16" style="3" customWidth="1"/>
    <col min="3345" max="3345" width="16.6640625" style="3" customWidth="1"/>
    <col min="3346" max="3346" width="15.5" style="3" customWidth="1"/>
    <col min="3347" max="3347" width="19.1640625" style="3" customWidth="1"/>
    <col min="3348" max="3587" width="8.83203125" style="3"/>
    <col min="3588" max="3588" width="18" style="3" customWidth="1"/>
    <col min="3589" max="3589" width="11.5" style="3" customWidth="1"/>
    <col min="3590" max="3592" width="11.83203125" style="3" customWidth="1"/>
    <col min="3593" max="3593" width="12.83203125" style="3" customWidth="1"/>
    <col min="3594" max="3594" width="13.33203125" style="3" customWidth="1"/>
    <col min="3595" max="3595" width="11.1640625" style="3" customWidth="1"/>
    <col min="3596" max="3596" width="16.5" style="3" customWidth="1"/>
    <col min="3597" max="3597" width="17.5" style="3" customWidth="1"/>
    <col min="3598" max="3598" width="12.83203125" style="3" customWidth="1"/>
    <col min="3599" max="3599" width="11.6640625" style="3" customWidth="1"/>
    <col min="3600" max="3600" width="16" style="3" customWidth="1"/>
    <col min="3601" max="3601" width="16.6640625" style="3" customWidth="1"/>
    <col min="3602" max="3602" width="15.5" style="3" customWidth="1"/>
    <col min="3603" max="3603" width="19.1640625" style="3" customWidth="1"/>
    <col min="3604" max="3843" width="8.83203125" style="3"/>
    <col min="3844" max="3844" width="18" style="3" customWidth="1"/>
    <col min="3845" max="3845" width="11.5" style="3" customWidth="1"/>
    <col min="3846" max="3848" width="11.83203125" style="3" customWidth="1"/>
    <col min="3849" max="3849" width="12.83203125" style="3" customWidth="1"/>
    <col min="3850" max="3850" width="13.33203125" style="3" customWidth="1"/>
    <col min="3851" max="3851" width="11.1640625" style="3" customWidth="1"/>
    <col min="3852" max="3852" width="16.5" style="3" customWidth="1"/>
    <col min="3853" max="3853" width="17.5" style="3" customWidth="1"/>
    <col min="3854" max="3854" width="12.83203125" style="3" customWidth="1"/>
    <col min="3855" max="3855" width="11.6640625" style="3" customWidth="1"/>
    <col min="3856" max="3856" width="16" style="3" customWidth="1"/>
    <col min="3857" max="3857" width="16.6640625" style="3" customWidth="1"/>
    <col min="3858" max="3858" width="15.5" style="3" customWidth="1"/>
    <col min="3859" max="3859" width="19.1640625" style="3" customWidth="1"/>
    <col min="3860" max="4099" width="8.83203125" style="3"/>
    <col min="4100" max="4100" width="18" style="3" customWidth="1"/>
    <col min="4101" max="4101" width="11.5" style="3" customWidth="1"/>
    <col min="4102" max="4104" width="11.83203125" style="3" customWidth="1"/>
    <col min="4105" max="4105" width="12.83203125" style="3" customWidth="1"/>
    <col min="4106" max="4106" width="13.33203125" style="3" customWidth="1"/>
    <col min="4107" max="4107" width="11.1640625" style="3" customWidth="1"/>
    <col min="4108" max="4108" width="16.5" style="3" customWidth="1"/>
    <col min="4109" max="4109" width="17.5" style="3" customWidth="1"/>
    <col min="4110" max="4110" width="12.83203125" style="3" customWidth="1"/>
    <col min="4111" max="4111" width="11.6640625" style="3" customWidth="1"/>
    <col min="4112" max="4112" width="16" style="3" customWidth="1"/>
    <col min="4113" max="4113" width="16.6640625" style="3" customWidth="1"/>
    <col min="4114" max="4114" width="15.5" style="3" customWidth="1"/>
    <col min="4115" max="4115" width="19.1640625" style="3" customWidth="1"/>
    <col min="4116" max="4355" width="8.83203125" style="3"/>
    <col min="4356" max="4356" width="18" style="3" customWidth="1"/>
    <col min="4357" max="4357" width="11.5" style="3" customWidth="1"/>
    <col min="4358" max="4360" width="11.83203125" style="3" customWidth="1"/>
    <col min="4361" max="4361" width="12.83203125" style="3" customWidth="1"/>
    <col min="4362" max="4362" width="13.33203125" style="3" customWidth="1"/>
    <col min="4363" max="4363" width="11.1640625" style="3" customWidth="1"/>
    <col min="4364" max="4364" width="16.5" style="3" customWidth="1"/>
    <col min="4365" max="4365" width="17.5" style="3" customWidth="1"/>
    <col min="4366" max="4366" width="12.83203125" style="3" customWidth="1"/>
    <col min="4367" max="4367" width="11.6640625" style="3" customWidth="1"/>
    <col min="4368" max="4368" width="16" style="3" customWidth="1"/>
    <col min="4369" max="4369" width="16.6640625" style="3" customWidth="1"/>
    <col min="4370" max="4370" width="15.5" style="3" customWidth="1"/>
    <col min="4371" max="4371" width="19.1640625" style="3" customWidth="1"/>
    <col min="4372" max="4611" width="8.83203125" style="3"/>
    <col min="4612" max="4612" width="18" style="3" customWidth="1"/>
    <col min="4613" max="4613" width="11.5" style="3" customWidth="1"/>
    <col min="4614" max="4616" width="11.83203125" style="3" customWidth="1"/>
    <col min="4617" max="4617" width="12.83203125" style="3" customWidth="1"/>
    <col min="4618" max="4618" width="13.33203125" style="3" customWidth="1"/>
    <col min="4619" max="4619" width="11.1640625" style="3" customWidth="1"/>
    <col min="4620" max="4620" width="16.5" style="3" customWidth="1"/>
    <col min="4621" max="4621" width="17.5" style="3" customWidth="1"/>
    <col min="4622" max="4622" width="12.83203125" style="3" customWidth="1"/>
    <col min="4623" max="4623" width="11.6640625" style="3" customWidth="1"/>
    <col min="4624" max="4624" width="16" style="3" customWidth="1"/>
    <col min="4625" max="4625" width="16.6640625" style="3" customWidth="1"/>
    <col min="4626" max="4626" width="15.5" style="3" customWidth="1"/>
    <col min="4627" max="4627" width="19.1640625" style="3" customWidth="1"/>
    <col min="4628" max="4867" width="8.83203125" style="3"/>
    <col min="4868" max="4868" width="18" style="3" customWidth="1"/>
    <col min="4869" max="4869" width="11.5" style="3" customWidth="1"/>
    <col min="4870" max="4872" width="11.83203125" style="3" customWidth="1"/>
    <col min="4873" max="4873" width="12.83203125" style="3" customWidth="1"/>
    <col min="4874" max="4874" width="13.33203125" style="3" customWidth="1"/>
    <col min="4875" max="4875" width="11.1640625" style="3" customWidth="1"/>
    <col min="4876" max="4876" width="16.5" style="3" customWidth="1"/>
    <col min="4877" max="4877" width="17.5" style="3" customWidth="1"/>
    <col min="4878" max="4878" width="12.83203125" style="3" customWidth="1"/>
    <col min="4879" max="4879" width="11.6640625" style="3" customWidth="1"/>
    <col min="4880" max="4880" width="16" style="3" customWidth="1"/>
    <col min="4881" max="4881" width="16.6640625" style="3" customWidth="1"/>
    <col min="4882" max="4882" width="15.5" style="3" customWidth="1"/>
    <col min="4883" max="4883" width="19.1640625" style="3" customWidth="1"/>
    <col min="4884" max="5123" width="8.83203125" style="3"/>
    <col min="5124" max="5124" width="18" style="3" customWidth="1"/>
    <col min="5125" max="5125" width="11.5" style="3" customWidth="1"/>
    <col min="5126" max="5128" width="11.83203125" style="3" customWidth="1"/>
    <col min="5129" max="5129" width="12.83203125" style="3" customWidth="1"/>
    <col min="5130" max="5130" width="13.33203125" style="3" customWidth="1"/>
    <col min="5131" max="5131" width="11.1640625" style="3" customWidth="1"/>
    <col min="5132" max="5132" width="16.5" style="3" customWidth="1"/>
    <col min="5133" max="5133" width="17.5" style="3" customWidth="1"/>
    <col min="5134" max="5134" width="12.83203125" style="3" customWidth="1"/>
    <col min="5135" max="5135" width="11.6640625" style="3" customWidth="1"/>
    <col min="5136" max="5136" width="16" style="3" customWidth="1"/>
    <col min="5137" max="5137" width="16.6640625" style="3" customWidth="1"/>
    <col min="5138" max="5138" width="15.5" style="3" customWidth="1"/>
    <col min="5139" max="5139" width="19.1640625" style="3" customWidth="1"/>
    <col min="5140" max="5379" width="8.83203125" style="3"/>
    <col min="5380" max="5380" width="18" style="3" customWidth="1"/>
    <col min="5381" max="5381" width="11.5" style="3" customWidth="1"/>
    <col min="5382" max="5384" width="11.83203125" style="3" customWidth="1"/>
    <col min="5385" max="5385" width="12.83203125" style="3" customWidth="1"/>
    <col min="5386" max="5386" width="13.33203125" style="3" customWidth="1"/>
    <col min="5387" max="5387" width="11.1640625" style="3" customWidth="1"/>
    <col min="5388" max="5388" width="16.5" style="3" customWidth="1"/>
    <col min="5389" max="5389" width="17.5" style="3" customWidth="1"/>
    <col min="5390" max="5390" width="12.83203125" style="3" customWidth="1"/>
    <col min="5391" max="5391" width="11.6640625" style="3" customWidth="1"/>
    <col min="5392" max="5392" width="16" style="3" customWidth="1"/>
    <col min="5393" max="5393" width="16.6640625" style="3" customWidth="1"/>
    <col min="5394" max="5394" width="15.5" style="3" customWidth="1"/>
    <col min="5395" max="5395" width="19.1640625" style="3" customWidth="1"/>
    <col min="5396" max="5635" width="8.83203125" style="3"/>
    <col min="5636" max="5636" width="18" style="3" customWidth="1"/>
    <col min="5637" max="5637" width="11.5" style="3" customWidth="1"/>
    <col min="5638" max="5640" width="11.83203125" style="3" customWidth="1"/>
    <col min="5641" max="5641" width="12.83203125" style="3" customWidth="1"/>
    <col min="5642" max="5642" width="13.33203125" style="3" customWidth="1"/>
    <col min="5643" max="5643" width="11.1640625" style="3" customWidth="1"/>
    <col min="5644" max="5644" width="16.5" style="3" customWidth="1"/>
    <col min="5645" max="5645" width="17.5" style="3" customWidth="1"/>
    <col min="5646" max="5646" width="12.83203125" style="3" customWidth="1"/>
    <col min="5647" max="5647" width="11.6640625" style="3" customWidth="1"/>
    <col min="5648" max="5648" width="16" style="3" customWidth="1"/>
    <col min="5649" max="5649" width="16.6640625" style="3" customWidth="1"/>
    <col min="5650" max="5650" width="15.5" style="3" customWidth="1"/>
    <col min="5651" max="5651" width="19.1640625" style="3" customWidth="1"/>
    <col min="5652" max="5891" width="8.83203125" style="3"/>
    <col min="5892" max="5892" width="18" style="3" customWidth="1"/>
    <col min="5893" max="5893" width="11.5" style="3" customWidth="1"/>
    <col min="5894" max="5896" width="11.83203125" style="3" customWidth="1"/>
    <col min="5897" max="5897" width="12.83203125" style="3" customWidth="1"/>
    <col min="5898" max="5898" width="13.33203125" style="3" customWidth="1"/>
    <col min="5899" max="5899" width="11.1640625" style="3" customWidth="1"/>
    <col min="5900" max="5900" width="16.5" style="3" customWidth="1"/>
    <col min="5901" max="5901" width="17.5" style="3" customWidth="1"/>
    <col min="5902" max="5902" width="12.83203125" style="3" customWidth="1"/>
    <col min="5903" max="5903" width="11.6640625" style="3" customWidth="1"/>
    <col min="5904" max="5904" width="16" style="3" customWidth="1"/>
    <col min="5905" max="5905" width="16.6640625" style="3" customWidth="1"/>
    <col min="5906" max="5906" width="15.5" style="3" customWidth="1"/>
    <col min="5907" max="5907" width="19.1640625" style="3" customWidth="1"/>
    <col min="5908" max="6147" width="8.83203125" style="3"/>
    <col min="6148" max="6148" width="18" style="3" customWidth="1"/>
    <col min="6149" max="6149" width="11.5" style="3" customWidth="1"/>
    <col min="6150" max="6152" width="11.83203125" style="3" customWidth="1"/>
    <col min="6153" max="6153" width="12.83203125" style="3" customWidth="1"/>
    <col min="6154" max="6154" width="13.33203125" style="3" customWidth="1"/>
    <col min="6155" max="6155" width="11.1640625" style="3" customWidth="1"/>
    <col min="6156" max="6156" width="16.5" style="3" customWidth="1"/>
    <col min="6157" max="6157" width="17.5" style="3" customWidth="1"/>
    <col min="6158" max="6158" width="12.83203125" style="3" customWidth="1"/>
    <col min="6159" max="6159" width="11.6640625" style="3" customWidth="1"/>
    <col min="6160" max="6160" width="16" style="3" customWidth="1"/>
    <col min="6161" max="6161" width="16.6640625" style="3" customWidth="1"/>
    <col min="6162" max="6162" width="15.5" style="3" customWidth="1"/>
    <col min="6163" max="6163" width="19.1640625" style="3" customWidth="1"/>
    <col min="6164" max="6403" width="8.83203125" style="3"/>
    <col min="6404" max="6404" width="18" style="3" customWidth="1"/>
    <col min="6405" max="6405" width="11.5" style="3" customWidth="1"/>
    <col min="6406" max="6408" width="11.83203125" style="3" customWidth="1"/>
    <col min="6409" max="6409" width="12.83203125" style="3" customWidth="1"/>
    <col min="6410" max="6410" width="13.33203125" style="3" customWidth="1"/>
    <col min="6411" max="6411" width="11.1640625" style="3" customWidth="1"/>
    <col min="6412" max="6412" width="16.5" style="3" customWidth="1"/>
    <col min="6413" max="6413" width="17.5" style="3" customWidth="1"/>
    <col min="6414" max="6414" width="12.83203125" style="3" customWidth="1"/>
    <col min="6415" max="6415" width="11.6640625" style="3" customWidth="1"/>
    <col min="6416" max="6416" width="16" style="3" customWidth="1"/>
    <col min="6417" max="6417" width="16.6640625" style="3" customWidth="1"/>
    <col min="6418" max="6418" width="15.5" style="3" customWidth="1"/>
    <col min="6419" max="6419" width="19.1640625" style="3" customWidth="1"/>
    <col min="6420" max="6659" width="8.83203125" style="3"/>
    <col min="6660" max="6660" width="18" style="3" customWidth="1"/>
    <col min="6661" max="6661" width="11.5" style="3" customWidth="1"/>
    <col min="6662" max="6664" width="11.83203125" style="3" customWidth="1"/>
    <col min="6665" max="6665" width="12.83203125" style="3" customWidth="1"/>
    <col min="6666" max="6666" width="13.33203125" style="3" customWidth="1"/>
    <col min="6667" max="6667" width="11.1640625" style="3" customWidth="1"/>
    <col min="6668" max="6668" width="16.5" style="3" customWidth="1"/>
    <col min="6669" max="6669" width="17.5" style="3" customWidth="1"/>
    <col min="6670" max="6670" width="12.83203125" style="3" customWidth="1"/>
    <col min="6671" max="6671" width="11.6640625" style="3" customWidth="1"/>
    <col min="6672" max="6672" width="16" style="3" customWidth="1"/>
    <col min="6673" max="6673" width="16.6640625" style="3" customWidth="1"/>
    <col min="6674" max="6674" width="15.5" style="3" customWidth="1"/>
    <col min="6675" max="6675" width="19.1640625" style="3" customWidth="1"/>
    <col min="6676" max="6915" width="8.83203125" style="3"/>
    <col min="6916" max="6916" width="18" style="3" customWidth="1"/>
    <col min="6917" max="6917" width="11.5" style="3" customWidth="1"/>
    <col min="6918" max="6920" width="11.83203125" style="3" customWidth="1"/>
    <col min="6921" max="6921" width="12.83203125" style="3" customWidth="1"/>
    <col min="6922" max="6922" width="13.33203125" style="3" customWidth="1"/>
    <col min="6923" max="6923" width="11.1640625" style="3" customWidth="1"/>
    <col min="6924" max="6924" width="16.5" style="3" customWidth="1"/>
    <col min="6925" max="6925" width="17.5" style="3" customWidth="1"/>
    <col min="6926" max="6926" width="12.83203125" style="3" customWidth="1"/>
    <col min="6927" max="6927" width="11.6640625" style="3" customWidth="1"/>
    <col min="6928" max="6928" width="16" style="3" customWidth="1"/>
    <col min="6929" max="6929" width="16.6640625" style="3" customWidth="1"/>
    <col min="6930" max="6930" width="15.5" style="3" customWidth="1"/>
    <col min="6931" max="6931" width="19.1640625" style="3" customWidth="1"/>
    <col min="6932" max="7171" width="8.83203125" style="3"/>
    <col min="7172" max="7172" width="18" style="3" customWidth="1"/>
    <col min="7173" max="7173" width="11.5" style="3" customWidth="1"/>
    <col min="7174" max="7176" width="11.83203125" style="3" customWidth="1"/>
    <col min="7177" max="7177" width="12.83203125" style="3" customWidth="1"/>
    <col min="7178" max="7178" width="13.33203125" style="3" customWidth="1"/>
    <col min="7179" max="7179" width="11.1640625" style="3" customWidth="1"/>
    <col min="7180" max="7180" width="16.5" style="3" customWidth="1"/>
    <col min="7181" max="7181" width="17.5" style="3" customWidth="1"/>
    <col min="7182" max="7182" width="12.83203125" style="3" customWidth="1"/>
    <col min="7183" max="7183" width="11.6640625" style="3" customWidth="1"/>
    <col min="7184" max="7184" width="16" style="3" customWidth="1"/>
    <col min="7185" max="7185" width="16.6640625" style="3" customWidth="1"/>
    <col min="7186" max="7186" width="15.5" style="3" customWidth="1"/>
    <col min="7187" max="7187" width="19.1640625" style="3" customWidth="1"/>
    <col min="7188" max="7427" width="8.83203125" style="3"/>
    <col min="7428" max="7428" width="18" style="3" customWidth="1"/>
    <col min="7429" max="7429" width="11.5" style="3" customWidth="1"/>
    <col min="7430" max="7432" width="11.83203125" style="3" customWidth="1"/>
    <col min="7433" max="7433" width="12.83203125" style="3" customWidth="1"/>
    <col min="7434" max="7434" width="13.33203125" style="3" customWidth="1"/>
    <col min="7435" max="7435" width="11.1640625" style="3" customWidth="1"/>
    <col min="7436" max="7436" width="16.5" style="3" customWidth="1"/>
    <col min="7437" max="7437" width="17.5" style="3" customWidth="1"/>
    <col min="7438" max="7438" width="12.83203125" style="3" customWidth="1"/>
    <col min="7439" max="7439" width="11.6640625" style="3" customWidth="1"/>
    <col min="7440" max="7440" width="16" style="3" customWidth="1"/>
    <col min="7441" max="7441" width="16.6640625" style="3" customWidth="1"/>
    <col min="7442" max="7442" width="15.5" style="3" customWidth="1"/>
    <col min="7443" max="7443" width="19.1640625" style="3" customWidth="1"/>
    <col min="7444" max="7683" width="8.83203125" style="3"/>
    <col min="7684" max="7684" width="18" style="3" customWidth="1"/>
    <col min="7685" max="7685" width="11.5" style="3" customWidth="1"/>
    <col min="7686" max="7688" width="11.83203125" style="3" customWidth="1"/>
    <col min="7689" max="7689" width="12.83203125" style="3" customWidth="1"/>
    <col min="7690" max="7690" width="13.33203125" style="3" customWidth="1"/>
    <col min="7691" max="7691" width="11.1640625" style="3" customWidth="1"/>
    <col min="7692" max="7692" width="16.5" style="3" customWidth="1"/>
    <col min="7693" max="7693" width="17.5" style="3" customWidth="1"/>
    <col min="7694" max="7694" width="12.83203125" style="3" customWidth="1"/>
    <col min="7695" max="7695" width="11.6640625" style="3" customWidth="1"/>
    <col min="7696" max="7696" width="16" style="3" customWidth="1"/>
    <col min="7697" max="7697" width="16.6640625" style="3" customWidth="1"/>
    <col min="7698" max="7698" width="15.5" style="3" customWidth="1"/>
    <col min="7699" max="7699" width="19.1640625" style="3" customWidth="1"/>
    <col min="7700" max="7939" width="8.83203125" style="3"/>
    <col min="7940" max="7940" width="18" style="3" customWidth="1"/>
    <col min="7941" max="7941" width="11.5" style="3" customWidth="1"/>
    <col min="7942" max="7944" width="11.83203125" style="3" customWidth="1"/>
    <col min="7945" max="7945" width="12.83203125" style="3" customWidth="1"/>
    <col min="7946" max="7946" width="13.33203125" style="3" customWidth="1"/>
    <col min="7947" max="7947" width="11.1640625" style="3" customWidth="1"/>
    <col min="7948" max="7948" width="16.5" style="3" customWidth="1"/>
    <col min="7949" max="7949" width="17.5" style="3" customWidth="1"/>
    <col min="7950" max="7950" width="12.83203125" style="3" customWidth="1"/>
    <col min="7951" max="7951" width="11.6640625" style="3" customWidth="1"/>
    <col min="7952" max="7952" width="16" style="3" customWidth="1"/>
    <col min="7953" max="7953" width="16.6640625" style="3" customWidth="1"/>
    <col min="7954" max="7954" width="15.5" style="3" customWidth="1"/>
    <col min="7955" max="7955" width="19.1640625" style="3" customWidth="1"/>
    <col min="7956" max="8195" width="8.83203125" style="3"/>
    <col min="8196" max="8196" width="18" style="3" customWidth="1"/>
    <col min="8197" max="8197" width="11.5" style="3" customWidth="1"/>
    <col min="8198" max="8200" width="11.83203125" style="3" customWidth="1"/>
    <col min="8201" max="8201" width="12.83203125" style="3" customWidth="1"/>
    <col min="8202" max="8202" width="13.33203125" style="3" customWidth="1"/>
    <col min="8203" max="8203" width="11.1640625" style="3" customWidth="1"/>
    <col min="8204" max="8204" width="16.5" style="3" customWidth="1"/>
    <col min="8205" max="8205" width="17.5" style="3" customWidth="1"/>
    <col min="8206" max="8206" width="12.83203125" style="3" customWidth="1"/>
    <col min="8207" max="8207" width="11.6640625" style="3" customWidth="1"/>
    <col min="8208" max="8208" width="16" style="3" customWidth="1"/>
    <col min="8209" max="8209" width="16.6640625" style="3" customWidth="1"/>
    <col min="8210" max="8210" width="15.5" style="3" customWidth="1"/>
    <col min="8211" max="8211" width="19.1640625" style="3" customWidth="1"/>
    <col min="8212" max="8451" width="8.83203125" style="3"/>
    <col min="8452" max="8452" width="18" style="3" customWidth="1"/>
    <col min="8453" max="8453" width="11.5" style="3" customWidth="1"/>
    <col min="8454" max="8456" width="11.83203125" style="3" customWidth="1"/>
    <col min="8457" max="8457" width="12.83203125" style="3" customWidth="1"/>
    <col min="8458" max="8458" width="13.33203125" style="3" customWidth="1"/>
    <col min="8459" max="8459" width="11.1640625" style="3" customWidth="1"/>
    <col min="8460" max="8460" width="16.5" style="3" customWidth="1"/>
    <col min="8461" max="8461" width="17.5" style="3" customWidth="1"/>
    <col min="8462" max="8462" width="12.83203125" style="3" customWidth="1"/>
    <col min="8463" max="8463" width="11.6640625" style="3" customWidth="1"/>
    <col min="8464" max="8464" width="16" style="3" customWidth="1"/>
    <col min="8465" max="8465" width="16.6640625" style="3" customWidth="1"/>
    <col min="8466" max="8466" width="15.5" style="3" customWidth="1"/>
    <col min="8467" max="8467" width="19.1640625" style="3" customWidth="1"/>
    <col min="8468" max="8707" width="8.83203125" style="3"/>
    <col min="8708" max="8708" width="18" style="3" customWidth="1"/>
    <col min="8709" max="8709" width="11.5" style="3" customWidth="1"/>
    <col min="8710" max="8712" width="11.83203125" style="3" customWidth="1"/>
    <col min="8713" max="8713" width="12.83203125" style="3" customWidth="1"/>
    <col min="8714" max="8714" width="13.33203125" style="3" customWidth="1"/>
    <col min="8715" max="8715" width="11.1640625" style="3" customWidth="1"/>
    <col min="8716" max="8716" width="16.5" style="3" customWidth="1"/>
    <col min="8717" max="8717" width="17.5" style="3" customWidth="1"/>
    <col min="8718" max="8718" width="12.83203125" style="3" customWidth="1"/>
    <col min="8719" max="8719" width="11.6640625" style="3" customWidth="1"/>
    <col min="8720" max="8720" width="16" style="3" customWidth="1"/>
    <col min="8721" max="8721" width="16.6640625" style="3" customWidth="1"/>
    <col min="8722" max="8722" width="15.5" style="3" customWidth="1"/>
    <col min="8723" max="8723" width="19.1640625" style="3" customWidth="1"/>
    <col min="8724" max="8963" width="8.83203125" style="3"/>
    <col min="8964" max="8964" width="18" style="3" customWidth="1"/>
    <col min="8965" max="8965" width="11.5" style="3" customWidth="1"/>
    <col min="8966" max="8968" width="11.83203125" style="3" customWidth="1"/>
    <col min="8969" max="8969" width="12.83203125" style="3" customWidth="1"/>
    <col min="8970" max="8970" width="13.33203125" style="3" customWidth="1"/>
    <col min="8971" max="8971" width="11.1640625" style="3" customWidth="1"/>
    <col min="8972" max="8972" width="16.5" style="3" customWidth="1"/>
    <col min="8973" max="8973" width="17.5" style="3" customWidth="1"/>
    <col min="8974" max="8974" width="12.83203125" style="3" customWidth="1"/>
    <col min="8975" max="8975" width="11.6640625" style="3" customWidth="1"/>
    <col min="8976" max="8976" width="16" style="3" customWidth="1"/>
    <col min="8977" max="8977" width="16.6640625" style="3" customWidth="1"/>
    <col min="8978" max="8978" width="15.5" style="3" customWidth="1"/>
    <col min="8979" max="8979" width="19.1640625" style="3" customWidth="1"/>
    <col min="8980" max="9219" width="8.83203125" style="3"/>
    <col min="9220" max="9220" width="18" style="3" customWidth="1"/>
    <col min="9221" max="9221" width="11.5" style="3" customWidth="1"/>
    <col min="9222" max="9224" width="11.83203125" style="3" customWidth="1"/>
    <col min="9225" max="9225" width="12.83203125" style="3" customWidth="1"/>
    <col min="9226" max="9226" width="13.33203125" style="3" customWidth="1"/>
    <col min="9227" max="9227" width="11.1640625" style="3" customWidth="1"/>
    <col min="9228" max="9228" width="16.5" style="3" customWidth="1"/>
    <col min="9229" max="9229" width="17.5" style="3" customWidth="1"/>
    <col min="9230" max="9230" width="12.83203125" style="3" customWidth="1"/>
    <col min="9231" max="9231" width="11.6640625" style="3" customWidth="1"/>
    <col min="9232" max="9232" width="16" style="3" customWidth="1"/>
    <col min="9233" max="9233" width="16.6640625" style="3" customWidth="1"/>
    <col min="9234" max="9234" width="15.5" style="3" customWidth="1"/>
    <col min="9235" max="9235" width="19.1640625" style="3" customWidth="1"/>
    <col min="9236" max="9475" width="8.83203125" style="3"/>
    <col min="9476" max="9476" width="18" style="3" customWidth="1"/>
    <col min="9477" max="9477" width="11.5" style="3" customWidth="1"/>
    <col min="9478" max="9480" width="11.83203125" style="3" customWidth="1"/>
    <col min="9481" max="9481" width="12.83203125" style="3" customWidth="1"/>
    <col min="9482" max="9482" width="13.33203125" style="3" customWidth="1"/>
    <col min="9483" max="9483" width="11.1640625" style="3" customWidth="1"/>
    <col min="9484" max="9484" width="16.5" style="3" customWidth="1"/>
    <col min="9485" max="9485" width="17.5" style="3" customWidth="1"/>
    <col min="9486" max="9486" width="12.83203125" style="3" customWidth="1"/>
    <col min="9487" max="9487" width="11.6640625" style="3" customWidth="1"/>
    <col min="9488" max="9488" width="16" style="3" customWidth="1"/>
    <col min="9489" max="9489" width="16.6640625" style="3" customWidth="1"/>
    <col min="9490" max="9490" width="15.5" style="3" customWidth="1"/>
    <col min="9491" max="9491" width="19.1640625" style="3" customWidth="1"/>
    <col min="9492" max="9731" width="8.83203125" style="3"/>
    <col min="9732" max="9732" width="18" style="3" customWidth="1"/>
    <col min="9733" max="9733" width="11.5" style="3" customWidth="1"/>
    <col min="9734" max="9736" width="11.83203125" style="3" customWidth="1"/>
    <col min="9737" max="9737" width="12.83203125" style="3" customWidth="1"/>
    <col min="9738" max="9738" width="13.33203125" style="3" customWidth="1"/>
    <col min="9739" max="9739" width="11.1640625" style="3" customWidth="1"/>
    <col min="9740" max="9740" width="16.5" style="3" customWidth="1"/>
    <col min="9741" max="9741" width="17.5" style="3" customWidth="1"/>
    <col min="9742" max="9742" width="12.83203125" style="3" customWidth="1"/>
    <col min="9743" max="9743" width="11.6640625" style="3" customWidth="1"/>
    <col min="9744" max="9744" width="16" style="3" customWidth="1"/>
    <col min="9745" max="9745" width="16.6640625" style="3" customWidth="1"/>
    <col min="9746" max="9746" width="15.5" style="3" customWidth="1"/>
    <col min="9747" max="9747" width="19.1640625" style="3" customWidth="1"/>
    <col min="9748" max="9987" width="8.83203125" style="3"/>
    <col min="9988" max="9988" width="18" style="3" customWidth="1"/>
    <col min="9989" max="9989" width="11.5" style="3" customWidth="1"/>
    <col min="9990" max="9992" width="11.83203125" style="3" customWidth="1"/>
    <col min="9993" max="9993" width="12.83203125" style="3" customWidth="1"/>
    <col min="9994" max="9994" width="13.33203125" style="3" customWidth="1"/>
    <col min="9995" max="9995" width="11.1640625" style="3" customWidth="1"/>
    <col min="9996" max="9996" width="16.5" style="3" customWidth="1"/>
    <col min="9997" max="9997" width="17.5" style="3" customWidth="1"/>
    <col min="9998" max="9998" width="12.83203125" style="3" customWidth="1"/>
    <col min="9999" max="9999" width="11.6640625" style="3" customWidth="1"/>
    <col min="10000" max="10000" width="16" style="3" customWidth="1"/>
    <col min="10001" max="10001" width="16.6640625" style="3" customWidth="1"/>
    <col min="10002" max="10002" width="15.5" style="3" customWidth="1"/>
    <col min="10003" max="10003" width="19.1640625" style="3" customWidth="1"/>
    <col min="10004" max="10243" width="8.83203125" style="3"/>
    <col min="10244" max="10244" width="18" style="3" customWidth="1"/>
    <col min="10245" max="10245" width="11.5" style="3" customWidth="1"/>
    <col min="10246" max="10248" width="11.83203125" style="3" customWidth="1"/>
    <col min="10249" max="10249" width="12.83203125" style="3" customWidth="1"/>
    <col min="10250" max="10250" width="13.33203125" style="3" customWidth="1"/>
    <col min="10251" max="10251" width="11.1640625" style="3" customWidth="1"/>
    <col min="10252" max="10252" width="16.5" style="3" customWidth="1"/>
    <col min="10253" max="10253" width="17.5" style="3" customWidth="1"/>
    <col min="10254" max="10254" width="12.83203125" style="3" customWidth="1"/>
    <col min="10255" max="10255" width="11.6640625" style="3" customWidth="1"/>
    <col min="10256" max="10256" width="16" style="3" customWidth="1"/>
    <col min="10257" max="10257" width="16.6640625" style="3" customWidth="1"/>
    <col min="10258" max="10258" width="15.5" style="3" customWidth="1"/>
    <col min="10259" max="10259" width="19.1640625" style="3" customWidth="1"/>
    <col min="10260" max="10499" width="8.83203125" style="3"/>
    <col min="10500" max="10500" width="18" style="3" customWidth="1"/>
    <col min="10501" max="10501" width="11.5" style="3" customWidth="1"/>
    <col min="10502" max="10504" width="11.83203125" style="3" customWidth="1"/>
    <col min="10505" max="10505" width="12.83203125" style="3" customWidth="1"/>
    <col min="10506" max="10506" width="13.33203125" style="3" customWidth="1"/>
    <col min="10507" max="10507" width="11.1640625" style="3" customWidth="1"/>
    <col min="10508" max="10508" width="16.5" style="3" customWidth="1"/>
    <col min="10509" max="10509" width="17.5" style="3" customWidth="1"/>
    <col min="10510" max="10510" width="12.83203125" style="3" customWidth="1"/>
    <col min="10511" max="10511" width="11.6640625" style="3" customWidth="1"/>
    <col min="10512" max="10512" width="16" style="3" customWidth="1"/>
    <col min="10513" max="10513" width="16.6640625" style="3" customWidth="1"/>
    <col min="10514" max="10514" width="15.5" style="3" customWidth="1"/>
    <col min="10515" max="10515" width="19.1640625" style="3" customWidth="1"/>
    <col min="10516" max="10755" width="8.83203125" style="3"/>
    <col min="10756" max="10756" width="18" style="3" customWidth="1"/>
    <col min="10757" max="10757" width="11.5" style="3" customWidth="1"/>
    <col min="10758" max="10760" width="11.83203125" style="3" customWidth="1"/>
    <col min="10761" max="10761" width="12.83203125" style="3" customWidth="1"/>
    <col min="10762" max="10762" width="13.33203125" style="3" customWidth="1"/>
    <col min="10763" max="10763" width="11.1640625" style="3" customWidth="1"/>
    <col min="10764" max="10764" width="16.5" style="3" customWidth="1"/>
    <col min="10765" max="10765" width="17.5" style="3" customWidth="1"/>
    <col min="10766" max="10766" width="12.83203125" style="3" customWidth="1"/>
    <col min="10767" max="10767" width="11.6640625" style="3" customWidth="1"/>
    <col min="10768" max="10768" width="16" style="3" customWidth="1"/>
    <col min="10769" max="10769" width="16.6640625" style="3" customWidth="1"/>
    <col min="10770" max="10770" width="15.5" style="3" customWidth="1"/>
    <col min="10771" max="10771" width="19.1640625" style="3" customWidth="1"/>
    <col min="10772" max="11011" width="8.83203125" style="3"/>
    <col min="11012" max="11012" width="18" style="3" customWidth="1"/>
    <col min="11013" max="11013" width="11.5" style="3" customWidth="1"/>
    <col min="11014" max="11016" width="11.83203125" style="3" customWidth="1"/>
    <col min="11017" max="11017" width="12.83203125" style="3" customWidth="1"/>
    <col min="11018" max="11018" width="13.33203125" style="3" customWidth="1"/>
    <col min="11019" max="11019" width="11.1640625" style="3" customWidth="1"/>
    <col min="11020" max="11020" width="16.5" style="3" customWidth="1"/>
    <col min="11021" max="11021" width="17.5" style="3" customWidth="1"/>
    <col min="11022" max="11022" width="12.83203125" style="3" customWidth="1"/>
    <col min="11023" max="11023" width="11.6640625" style="3" customWidth="1"/>
    <col min="11024" max="11024" width="16" style="3" customWidth="1"/>
    <col min="11025" max="11025" width="16.6640625" style="3" customWidth="1"/>
    <col min="11026" max="11026" width="15.5" style="3" customWidth="1"/>
    <col min="11027" max="11027" width="19.1640625" style="3" customWidth="1"/>
    <col min="11028" max="11267" width="8.83203125" style="3"/>
    <col min="11268" max="11268" width="18" style="3" customWidth="1"/>
    <col min="11269" max="11269" width="11.5" style="3" customWidth="1"/>
    <col min="11270" max="11272" width="11.83203125" style="3" customWidth="1"/>
    <col min="11273" max="11273" width="12.83203125" style="3" customWidth="1"/>
    <col min="11274" max="11274" width="13.33203125" style="3" customWidth="1"/>
    <col min="11275" max="11275" width="11.1640625" style="3" customWidth="1"/>
    <col min="11276" max="11276" width="16.5" style="3" customWidth="1"/>
    <col min="11277" max="11277" width="17.5" style="3" customWidth="1"/>
    <col min="11278" max="11278" width="12.83203125" style="3" customWidth="1"/>
    <col min="11279" max="11279" width="11.6640625" style="3" customWidth="1"/>
    <col min="11280" max="11280" width="16" style="3" customWidth="1"/>
    <col min="11281" max="11281" width="16.6640625" style="3" customWidth="1"/>
    <col min="11282" max="11282" width="15.5" style="3" customWidth="1"/>
    <col min="11283" max="11283" width="19.1640625" style="3" customWidth="1"/>
    <col min="11284" max="11523" width="8.83203125" style="3"/>
    <col min="11524" max="11524" width="18" style="3" customWidth="1"/>
    <col min="11525" max="11525" width="11.5" style="3" customWidth="1"/>
    <col min="11526" max="11528" width="11.83203125" style="3" customWidth="1"/>
    <col min="11529" max="11529" width="12.83203125" style="3" customWidth="1"/>
    <col min="11530" max="11530" width="13.33203125" style="3" customWidth="1"/>
    <col min="11531" max="11531" width="11.1640625" style="3" customWidth="1"/>
    <col min="11532" max="11532" width="16.5" style="3" customWidth="1"/>
    <col min="11533" max="11533" width="17.5" style="3" customWidth="1"/>
    <col min="11534" max="11534" width="12.83203125" style="3" customWidth="1"/>
    <col min="11535" max="11535" width="11.6640625" style="3" customWidth="1"/>
    <col min="11536" max="11536" width="16" style="3" customWidth="1"/>
    <col min="11537" max="11537" width="16.6640625" style="3" customWidth="1"/>
    <col min="11538" max="11538" width="15.5" style="3" customWidth="1"/>
    <col min="11539" max="11539" width="19.1640625" style="3" customWidth="1"/>
    <col min="11540" max="11779" width="8.83203125" style="3"/>
    <col min="11780" max="11780" width="18" style="3" customWidth="1"/>
    <col min="11781" max="11781" width="11.5" style="3" customWidth="1"/>
    <col min="11782" max="11784" width="11.83203125" style="3" customWidth="1"/>
    <col min="11785" max="11785" width="12.83203125" style="3" customWidth="1"/>
    <col min="11786" max="11786" width="13.33203125" style="3" customWidth="1"/>
    <col min="11787" max="11787" width="11.1640625" style="3" customWidth="1"/>
    <col min="11788" max="11788" width="16.5" style="3" customWidth="1"/>
    <col min="11789" max="11789" width="17.5" style="3" customWidth="1"/>
    <col min="11790" max="11790" width="12.83203125" style="3" customWidth="1"/>
    <col min="11791" max="11791" width="11.6640625" style="3" customWidth="1"/>
    <col min="11792" max="11792" width="16" style="3" customWidth="1"/>
    <col min="11793" max="11793" width="16.6640625" style="3" customWidth="1"/>
    <col min="11794" max="11794" width="15.5" style="3" customWidth="1"/>
    <col min="11795" max="11795" width="19.1640625" style="3" customWidth="1"/>
    <col min="11796" max="12035" width="8.83203125" style="3"/>
    <col min="12036" max="12036" width="18" style="3" customWidth="1"/>
    <col min="12037" max="12037" width="11.5" style="3" customWidth="1"/>
    <col min="12038" max="12040" width="11.83203125" style="3" customWidth="1"/>
    <col min="12041" max="12041" width="12.83203125" style="3" customWidth="1"/>
    <col min="12042" max="12042" width="13.33203125" style="3" customWidth="1"/>
    <col min="12043" max="12043" width="11.1640625" style="3" customWidth="1"/>
    <col min="12044" max="12044" width="16.5" style="3" customWidth="1"/>
    <col min="12045" max="12045" width="17.5" style="3" customWidth="1"/>
    <col min="12046" max="12046" width="12.83203125" style="3" customWidth="1"/>
    <col min="12047" max="12047" width="11.6640625" style="3" customWidth="1"/>
    <col min="12048" max="12048" width="16" style="3" customWidth="1"/>
    <col min="12049" max="12049" width="16.6640625" style="3" customWidth="1"/>
    <col min="12050" max="12050" width="15.5" style="3" customWidth="1"/>
    <col min="12051" max="12051" width="19.1640625" style="3" customWidth="1"/>
    <col min="12052" max="12291" width="8.83203125" style="3"/>
    <col min="12292" max="12292" width="18" style="3" customWidth="1"/>
    <col min="12293" max="12293" width="11.5" style="3" customWidth="1"/>
    <col min="12294" max="12296" width="11.83203125" style="3" customWidth="1"/>
    <col min="12297" max="12297" width="12.83203125" style="3" customWidth="1"/>
    <col min="12298" max="12298" width="13.33203125" style="3" customWidth="1"/>
    <col min="12299" max="12299" width="11.1640625" style="3" customWidth="1"/>
    <col min="12300" max="12300" width="16.5" style="3" customWidth="1"/>
    <col min="12301" max="12301" width="17.5" style="3" customWidth="1"/>
    <col min="12302" max="12302" width="12.83203125" style="3" customWidth="1"/>
    <col min="12303" max="12303" width="11.6640625" style="3" customWidth="1"/>
    <col min="12304" max="12304" width="16" style="3" customWidth="1"/>
    <col min="12305" max="12305" width="16.6640625" style="3" customWidth="1"/>
    <col min="12306" max="12306" width="15.5" style="3" customWidth="1"/>
    <col min="12307" max="12307" width="19.1640625" style="3" customWidth="1"/>
    <col min="12308" max="12547" width="8.83203125" style="3"/>
    <col min="12548" max="12548" width="18" style="3" customWidth="1"/>
    <col min="12549" max="12549" width="11.5" style="3" customWidth="1"/>
    <col min="12550" max="12552" width="11.83203125" style="3" customWidth="1"/>
    <col min="12553" max="12553" width="12.83203125" style="3" customWidth="1"/>
    <col min="12554" max="12554" width="13.33203125" style="3" customWidth="1"/>
    <col min="12555" max="12555" width="11.1640625" style="3" customWidth="1"/>
    <col min="12556" max="12556" width="16.5" style="3" customWidth="1"/>
    <col min="12557" max="12557" width="17.5" style="3" customWidth="1"/>
    <col min="12558" max="12558" width="12.83203125" style="3" customWidth="1"/>
    <col min="12559" max="12559" width="11.6640625" style="3" customWidth="1"/>
    <col min="12560" max="12560" width="16" style="3" customWidth="1"/>
    <col min="12561" max="12561" width="16.6640625" style="3" customWidth="1"/>
    <col min="12562" max="12562" width="15.5" style="3" customWidth="1"/>
    <col min="12563" max="12563" width="19.1640625" style="3" customWidth="1"/>
    <col min="12564" max="12803" width="8.83203125" style="3"/>
    <col min="12804" max="12804" width="18" style="3" customWidth="1"/>
    <col min="12805" max="12805" width="11.5" style="3" customWidth="1"/>
    <col min="12806" max="12808" width="11.83203125" style="3" customWidth="1"/>
    <col min="12809" max="12809" width="12.83203125" style="3" customWidth="1"/>
    <col min="12810" max="12810" width="13.33203125" style="3" customWidth="1"/>
    <col min="12811" max="12811" width="11.1640625" style="3" customWidth="1"/>
    <col min="12812" max="12812" width="16.5" style="3" customWidth="1"/>
    <col min="12813" max="12813" width="17.5" style="3" customWidth="1"/>
    <col min="12814" max="12814" width="12.83203125" style="3" customWidth="1"/>
    <col min="12815" max="12815" width="11.6640625" style="3" customWidth="1"/>
    <col min="12816" max="12816" width="16" style="3" customWidth="1"/>
    <col min="12817" max="12817" width="16.6640625" style="3" customWidth="1"/>
    <col min="12818" max="12818" width="15.5" style="3" customWidth="1"/>
    <col min="12819" max="12819" width="19.1640625" style="3" customWidth="1"/>
    <col min="12820" max="13059" width="8.83203125" style="3"/>
    <col min="13060" max="13060" width="18" style="3" customWidth="1"/>
    <col min="13061" max="13061" width="11.5" style="3" customWidth="1"/>
    <col min="13062" max="13064" width="11.83203125" style="3" customWidth="1"/>
    <col min="13065" max="13065" width="12.83203125" style="3" customWidth="1"/>
    <col min="13066" max="13066" width="13.33203125" style="3" customWidth="1"/>
    <col min="13067" max="13067" width="11.1640625" style="3" customWidth="1"/>
    <col min="13068" max="13068" width="16.5" style="3" customWidth="1"/>
    <col min="13069" max="13069" width="17.5" style="3" customWidth="1"/>
    <col min="13070" max="13070" width="12.83203125" style="3" customWidth="1"/>
    <col min="13071" max="13071" width="11.6640625" style="3" customWidth="1"/>
    <col min="13072" max="13072" width="16" style="3" customWidth="1"/>
    <col min="13073" max="13073" width="16.6640625" style="3" customWidth="1"/>
    <col min="13074" max="13074" width="15.5" style="3" customWidth="1"/>
    <col min="13075" max="13075" width="19.1640625" style="3" customWidth="1"/>
    <col min="13076" max="13315" width="8.83203125" style="3"/>
    <col min="13316" max="13316" width="18" style="3" customWidth="1"/>
    <col min="13317" max="13317" width="11.5" style="3" customWidth="1"/>
    <col min="13318" max="13320" width="11.83203125" style="3" customWidth="1"/>
    <col min="13321" max="13321" width="12.83203125" style="3" customWidth="1"/>
    <col min="13322" max="13322" width="13.33203125" style="3" customWidth="1"/>
    <col min="13323" max="13323" width="11.1640625" style="3" customWidth="1"/>
    <col min="13324" max="13324" width="16.5" style="3" customWidth="1"/>
    <col min="13325" max="13325" width="17.5" style="3" customWidth="1"/>
    <col min="13326" max="13326" width="12.83203125" style="3" customWidth="1"/>
    <col min="13327" max="13327" width="11.6640625" style="3" customWidth="1"/>
    <col min="13328" max="13328" width="16" style="3" customWidth="1"/>
    <col min="13329" max="13329" width="16.6640625" style="3" customWidth="1"/>
    <col min="13330" max="13330" width="15.5" style="3" customWidth="1"/>
    <col min="13331" max="13331" width="19.1640625" style="3" customWidth="1"/>
    <col min="13332" max="13571" width="8.83203125" style="3"/>
    <col min="13572" max="13572" width="18" style="3" customWidth="1"/>
    <col min="13573" max="13573" width="11.5" style="3" customWidth="1"/>
    <col min="13574" max="13576" width="11.83203125" style="3" customWidth="1"/>
    <col min="13577" max="13577" width="12.83203125" style="3" customWidth="1"/>
    <col min="13578" max="13578" width="13.33203125" style="3" customWidth="1"/>
    <col min="13579" max="13579" width="11.1640625" style="3" customWidth="1"/>
    <col min="13580" max="13580" width="16.5" style="3" customWidth="1"/>
    <col min="13581" max="13581" width="17.5" style="3" customWidth="1"/>
    <col min="13582" max="13582" width="12.83203125" style="3" customWidth="1"/>
    <col min="13583" max="13583" width="11.6640625" style="3" customWidth="1"/>
    <col min="13584" max="13584" width="16" style="3" customWidth="1"/>
    <col min="13585" max="13585" width="16.6640625" style="3" customWidth="1"/>
    <col min="13586" max="13586" width="15.5" style="3" customWidth="1"/>
    <col min="13587" max="13587" width="19.1640625" style="3" customWidth="1"/>
    <col min="13588" max="13827" width="8.83203125" style="3"/>
    <col min="13828" max="13828" width="18" style="3" customWidth="1"/>
    <col min="13829" max="13829" width="11.5" style="3" customWidth="1"/>
    <col min="13830" max="13832" width="11.83203125" style="3" customWidth="1"/>
    <col min="13833" max="13833" width="12.83203125" style="3" customWidth="1"/>
    <col min="13834" max="13834" width="13.33203125" style="3" customWidth="1"/>
    <col min="13835" max="13835" width="11.1640625" style="3" customWidth="1"/>
    <col min="13836" max="13836" width="16.5" style="3" customWidth="1"/>
    <col min="13837" max="13837" width="17.5" style="3" customWidth="1"/>
    <col min="13838" max="13838" width="12.83203125" style="3" customWidth="1"/>
    <col min="13839" max="13839" width="11.6640625" style="3" customWidth="1"/>
    <col min="13840" max="13840" width="16" style="3" customWidth="1"/>
    <col min="13841" max="13841" width="16.6640625" style="3" customWidth="1"/>
    <col min="13842" max="13842" width="15.5" style="3" customWidth="1"/>
    <col min="13843" max="13843" width="19.1640625" style="3" customWidth="1"/>
    <col min="13844" max="14083" width="8.83203125" style="3"/>
    <col min="14084" max="14084" width="18" style="3" customWidth="1"/>
    <col min="14085" max="14085" width="11.5" style="3" customWidth="1"/>
    <col min="14086" max="14088" width="11.83203125" style="3" customWidth="1"/>
    <col min="14089" max="14089" width="12.83203125" style="3" customWidth="1"/>
    <col min="14090" max="14090" width="13.33203125" style="3" customWidth="1"/>
    <col min="14091" max="14091" width="11.1640625" style="3" customWidth="1"/>
    <col min="14092" max="14092" width="16.5" style="3" customWidth="1"/>
    <col min="14093" max="14093" width="17.5" style="3" customWidth="1"/>
    <col min="14094" max="14094" width="12.83203125" style="3" customWidth="1"/>
    <col min="14095" max="14095" width="11.6640625" style="3" customWidth="1"/>
    <col min="14096" max="14096" width="16" style="3" customWidth="1"/>
    <col min="14097" max="14097" width="16.6640625" style="3" customWidth="1"/>
    <col min="14098" max="14098" width="15.5" style="3" customWidth="1"/>
    <col min="14099" max="14099" width="19.1640625" style="3" customWidth="1"/>
    <col min="14100" max="14339" width="8.83203125" style="3"/>
    <col min="14340" max="14340" width="18" style="3" customWidth="1"/>
    <col min="14341" max="14341" width="11.5" style="3" customWidth="1"/>
    <col min="14342" max="14344" width="11.83203125" style="3" customWidth="1"/>
    <col min="14345" max="14345" width="12.83203125" style="3" customWidth="1"/>
    <col min="14346" max="14346" width="13.33203125" style="3" customWidth="1"/>
    <col min="14347" max="14347" width="11.1640625" style="3" customWidth="1"/>
    <col min="14348" max="14348" width="16.5" style="3" customWidth="1"/>
    <col min="14349" max="14349" width="17.5" style="3" customWidth="1"/>
    <col min="14350" max="14350" width="12.83203125" style="3" customWidth="1"/>
    <col min="14351" max="14351" width="11.6640625" style="3" customWidth="1"/>
    <col min="14352" max="14352" width="16" style="3" customWidth="1"/>
    <col min="14353" max="14353" width="16.6640625" style="3" customWidth="1"/>
    <col min="14354" max="14354" width="15.5" style="3" customWidth="1"/>
    <col min="14355" max="14355" width="19.1640625" style="3" customWidth="1"/>
    <col min="14356" max="14595" width="8.83203125" style="3"/>
    <col min="14596" max="14596" width="18" style="3" customWidth="1"/>
    <col min="14597" max="14597" width="11.5" style="3" customWidth="1"/>
    <col min="14598" max="14600" width="11.83203125" style="3" customWidth="1"/>
    <col min="14601" max="14601" width="12.83203125" style="3" customWidth="1"/>
    <col min="14602" max="14602" width="13.33203125" style="3" customWidth="1"/>
    <col min="14603" max="14603" width="11.1640625" style="3" customWidth="1"/>
    <col min="14604" max="14604" width="16.5" style="3" customWidth="1"/>
    <col min="14605" max="14605" width="17.5" style="3" customWidth="1"/>
    <col min="14606" max="14606" width="12.83203125" style="3" customWidth="1"/>
    <col min="14607" max="14607" width="11.6640625" style="3" customWidth="1"/>
    <col min="14608" max="14608" width="16" style="3" customWidth="1"/>
    <col min="14609" max="14609" width="16.6640625" style="3" customWidth="1"/>
    <col min="14610" max="14610" width="15.5" style="3" customWidth="1"/>
    <col min="14611" max="14611" width="19.1640625" style="3" customWidth="1"/>
    <col min="14612" max="14851" width="8.83203125" style="3"/>
    <col min="14852" max="14852" width="18" style="3" customWidth="1"/>
    <col min="14853" max="14853" width="11.5" style="3" customWidth="1"/>
    <col min="14854" max="14856" width="11.83203125" style="3" customWidth="1"/>
    <col min="14857" max="14857" width="12.83203125" style="3" customWidth="1"/>
    <col min="14858" max="14858" width="13.33203125" style="3" customWidth="1"/>
    <col min="14859" max="14859" width="11.1640625" style="3" customWidth="1"/>
    <col min="14860" max="14860" width="16.5" style="3" customWidth="1"/>
    <col min="14861" max="14861" width="17.5" style="3" customWidth="1"/>
    <col min="14862" max="14862" width="12.83203125" style="3" customWidth="1"/>
    <col min="14863" max="14863" width="11.6640625" style="3" customWidth="1"/>
    <col min="14864" max="14864" width="16" style="3" customWidth="1"/>
    <col min="14865" max="14865" width="16.6640625" style="3" customWidth="1"/>
    <col min="14866" max="14866" width="15.5" style="3" customWidth="1"/>
    <col min="14867" max="14867" width="19.1640625" style="3" customWidth="1"/>
    <col min="14868" max="15107" width="8.83203125" style="3"/>
    <col min="15108" max="15108" width="18" style="3" customWidth="1"/>
    <col min="15109" max="15109" width="11.5" style="3" customWidth="1"/>
    <col min="15110" max="15112" width="11.83203125" style="3" customWidth="1"/>
    <col min="15113" max="15113" width="12.83203125" style="3" customWidth="1"/>
    <col min="15114" max="15114" width="13.33203125" style="3" customWidth="1"/>
    <col min="15115" max="15115" width="11.1640625" style="3" customWidth="1"/>
    <col min="15116" max="15116" width="16.5" style="3" customWidth="1"/>
    <col min="15117" max="15117" width="17.5" style="3" customWidth="1"/>
    <col min="15118" max="15118" width="12.83203125" style="3" customWidth="1"/>
    <col min="15119" max="15119" width="11.6640625" style="3" customWidth="1"/>
    <col min="15120" max="15120" width="16" style="3" customWidth="1"/>
    <col min="15121" max="15121" width="16.6640625" style="3" customWidth="1"/>
    <col min="15122" max="15122" width="15.5" style="3" customWidth="1"/>
    <col min="15123" max="15123" width="19.1640625" style="3" customWidth="1"/>
    <col min="15124" max="15363" width="8.83203125" style="3"/>
    <col min="15364" max="15364" width="18" style="3" customWidth="1"/>
    <col min="15365" max="15365" width="11.5" style="3" customWidth="1"/>
    <col min="15366" max="15368" width="11.83203125" style="3" customWidth="1"/>
    <col min="15369" max="15369" width="12.83203125" style="3" customWidth="1"/>
    <col min="15370" max="15370" width="13.33203125" style="3" customWidth="1"/>
    <col min="15371" max="15371" width="11.1640625" style="3" customWidth="1"/>
    <col min="15372" max="15372" width="16.5" style="3" customWidth="1"/>
    <col min="15373" max="15373" width="17.5" style="3" customWidth="1"/>
    <col min="15374" max="15374" width="12.83203125" style="3" customWidth="1"/>
    <col min="15375" max="15375" width="11.6640625" style="3" customWidth="1"/>
    <col min="15376" max="15376" width="16" style="3" customWidth="1"/>
    <col min="15377" max="15377" width="16.6640625" style="3" customWidth="1"/>
    <col min="15378" max="15378" width="15.5" style="3" customWidth="1"/>
    <col min="15379" max="15379" width="19.1640625" style="3" customWidth="1"/>
    <col min="15380" max="15619" width="8.83203125" style="3"/>
    <col min="15620" max="15620" width="18" style="3" customWidth="1"/>
    <col min="15621" max="15621" width="11.5" style="3" customWidth="1"/>
    <col min="15622" max="15624" width="11.83203125" style="3" customWidth="1"/>
    <col min="15625" max="15625" width="12.83203125" style="3" customWidth="1"/>
    <col min="15626" max="15626" width="13.33203125" style="3" customWidth="1"/>
    <col min="15627" max="15627" width="11.1640625" style="3" customWidth="1"/>
    <col min="15628" max="15628" width="16.5" style="3" customWidth="1"/>
    <col min="15629" max="15629" width="17.5" style="3" customWidth="1"/>
    <col min="15630" max="15630" width="12.83203125" style="3" customWidth="1"/>
    <col min="15631" max="15631" width="11.6640625" style="3" customWidth="1"/>
    <col min="15632" max="15632" width="16" style="3" customWidth="1"/>
    <col min="15633" max="15633" width="16.6640625" style="3" customWidth="1"/>
    <col min="15634" max="15634" width="15.5" style="3" customWidth="1"/>
    <col min="15635" max="15635" width="19.1640625" style="3" customWidth="1"/>
    <col min="15636" max="15875" width="8.83203125" style="3"/>
    <col min="15876" max="15876" width="18" style="3" customWidth="1"/>
    <col min="15877" max="15877" width="11.5" style="3" customWidth="1"/>
    <col min="15878" max="15880" width="11.83203125" style="3" customWidth="1"/>
    <col min="15881" max="15881" width="12.83203125" style="3" customWidth="1"/>
    <col min="15882" max="15882" width="13.33203125" style="3" customWidth="1"/>
    <col min="15883" max="15883" width="11.1640625" style="3" customWidth="1"/>
    <col min="15884" max="15884" width="16.5" style="3" customWidth="1"/>
    <col min="15885" max="15885" width="17.5" style="3" customWidth="1"/>
    <col min="15886" max="15886" width="12.83203125" style="3" customWidth="1"/>
    <col min="15887" max="15887" width="11.6640625" style="3" customWidth="1"/>
    <col min="15888" max="15888" width="16" style="3" customWidth="1"/>
    <col min="15889" max="15889" width="16.6640625" style="3" customWidth="1"/>
    <col min="15890" max="15890" width="15.5" style="3" customWidth="1"/>
    <col min="15891" max="15891" width="19.1640625" style="3" customWidth="1"/>
    <col min="15892" max="16131" width="8.83203125" style="3"/>
    <col min="16132" max="16132" width="18" style="3" customWidth="1"/>
    <col min="16133" max="16133" width="11.5" style="3" customWidth="1"/>
    <col min="16134" max="16136" width="11.83203125" style="3" customWidth="1"/>
    <col min="16137" max="16137" width="12.83203125" style="3" customWidth="1"/>
    <col min="16138" max="16138" width="13.33203125" style="3" customWidth="1"/>
    <col min="16139" max="16139" width="11.1640625" style="3" customWidth="1"/>
    <col min="16140" max="16140" width="16.5" style="3" customWidth="1"/>
    <col min="16141" max="16141" width="17.5" style="3" customWidth="1"/>
    <col min="16142" max="16142" width="12.83203125" style="3" customWidth="1"/>
    <col min="16143" max="16143" width="11.6640625" style="3" customWidth="1"/>
    <col min="16144" max="16144" width="16" style="3" customWidth="1"/>
    <col min="16145" max="16145" width="16.6640625" style="3" customWidth="1"/>
    <col min="16146" max="16146" width="15.5" style="3" customWidth="1"/>
    <col min="16147" max="16147" width="19.1640625" style="3" customWidth="1"/>
    <col min="16148" max="16384" width="8.83203125" style="3"/>
  </cols>
  <sheetData>
    <row r="1" spans="1:42" ht="15" customHeight="1" thickBot="1">
      <c r="A1" s="34"/>
      <c r="B1" s="267" t="s">
        <v>89</v>
      </c>
      <c r="C1" s="268"/>
      <c r="D1" s="269"/>
      <c r="E1" s="270" t="s">
        <v>90</v>
      </c>
      <c r="F1" s="271"/>
      <c r="G1" s="271"/>
      <c r="H1" s="272"/>
      <c r="I1" s="273" t="s">
        <v>89</v>
      </c>
      <c r="J1" s="274"/>
      <c r="K1" s="274"/>
      <c r="L1" s="270" t="s">
        <v>90</v>
      </c>
      <c r="M1" s="271"/>
      <c r="N1" s="271"/>
      <c r="O1" s="272"/>
      <c r="P1" s="192"/>
      <c r="Q1" s="1"/>
      <c r="R1" s="35"/>
      <c r="S1" s="1"/>
    </row>
    <row r="2" spans="1:42">
      <c r="A2" s="34"/>
      <c r="B2" s="1"/>
      <c r="C2" s="1"/>
      <c r="D2" s="1"/>
      <c r="E2" s="1"/>
      <c r="F2" s="1"/>
      <c r="G2" s="1"/>
      <c r="I2" s="1"/>
      <c r="J2" s="1"/>
      <c r="K2" s="1"/>
      <c r="L2" s="1"/>
      <c r="M2" s="36"/>
      <c r="N2" s="36"/>
      <c r="O2" s="36"/>
      <c r="P2" s="192"/>
      <c r="Q2" s="1"/>
      <c r="R2" s="35"/>
      <c r="S2" s="1"/>
    </row>
    <row r="3" spans="1:42" s="190" customFormat="1" ht="41" customHeight="1">
      <c r="A3" s="238"/>
      <c r="B3" s="245" t="s">
        <v>35</v>
      </c>
      <c r="C3" s="245" t="s">
        <v>10</v>
      </c>
      <c r="D3" s="245" t="s">
        <v>60</v>
      </c>
      <c r="E3" s="245" t="s">
        <v>43</v>
      </c>
      <c r="F3" s="246" t="s">
        <v>83</v>
      </c>
      <c r="G3" s="246" t="s">
        <v>87</v>
      </c>
      <c r="H3" s="246" t="s">
        <v>84</v>
      </c>
      <c r="I3" s="245" t="s">
        <v>66</v>
      </c>
      <c r="J3" s="246" t="s">
        <v>85</v>
      </c>
      <c r="K3" s="246" t="s">
        <v>72</v>
      </c>
      <c r="L3" s="245" t="s">
        <v>40</v>
      </c>
      <c r="M3" s="245" t="s">
        <v>71</v>
      </c>
      <c r="N3" s="246" t="s">
        <v>93</v>
      </c>
      <c r="O3" s="245" t="s">
        <v>73</v>
      </c>
      <c r="P3" s="246" t="s">
        <v>68</v>
      </c>
      <c r="Q3" s="239" t="s">
        <v>6</v>
      </c>
      <c r="R3" s="239" t="s">
        <v>5</v>
      </c>
      <c r="S3" s="239" t="s">
        <v>4</v>
      </c>
      <c r="T3" s="190" t="s">
        <v>33</v>
      </c>
    </row>
    <row r="4" spans="1:42">
      <c r="A4" s="99" t="s">
        <v>12</v>
      </c>
      <c r="B4" s="218">
        <v>350</v>
      </c>
      <c r="C4" s="219">
        <v>517.38</v>
      </c>
      <c r="D4" s="220">
        <v>750</v>
      </c>
      <c r="E4" s="221">
        <v>500</v>
      </c>
      <c r="F4" s="44">
        <v>250</v>
      </c>
      <c r="G4" s="218">
        <v>100</v>
      </c>
      <c r="H4" s="222">
        <v>50</v>
      </c>
      <c r="I4" s="218">
        <v>475</v>
      </c>
      <c r="J4" s="218">
        <v>200</v>
      </c>
      <c r="K4" s="223">
        <v>450</v>
      </c>
      <c r="L4" s="218">
        <v>200</v>
      </c>
      <c r="M4" s="224">
        <v>150</v>
      </c>
      <c r="N4" s="225">
        <v>455</v>
      </c>
      <c r="O4" s="224">
        <v>375</v>
      </c>
      <c r="P4" s="218">
        <v>500</v>
      </c>
      <c r="Q4" s="247"/>
      <c r="R4" s="101"/>
      <c r="S4" s="90"/>
      <c r="T4" s="82"/>
    </row>
    <row r="5" spans="1:42">
      <c r="A5" s="99" t="s">
        <v>15</v>
      </c>
      <c r="B5" s="42">
        <v>1</v>
      </c>
      <c r="C5" s="226">
        <v>1</v>
      </c>
      <c r="D5" s="226">
        <v>1</v>
      </c>
      <c r="E5" s="227">
        <v>1</v>
      </c>
      <c r="F5" s="43">
        <v>1</v>
      </c>
      <c r="G5" s="43">
        <v>1</v>
      </c>
      <c r="H5" s="228">
        <v>1</v>
      </c>
      <c r="I5" s="43">
        <v>1</v>
      </c>
      <c r="J5" s="43">
        <v>1</v>
      </c>
      <c r="K5" s="42">
        <v>1</v>
      </c>
      <c r="L5" s="43">
        <v>1</v>
      </c>
      <c r="M5" s="229">
        <v>1</v>
      </c>
      <c r="N5" s="42">
        <v>1</v>
      </c>
      <c r="O5" s="229">
        <v>1</v>
      </c>
      <c r="P5" s="43">
        <v>1</v>
      </c>
      <c r="Q5" s="183">
        <v>1</v>
      </c>
      <c r="R5" s="183">
        <v>1</v>
      </c>
      <c r="S5" s="212">
        <f t="shared" ref="S5:S23" si="0">SUMPRODUCT($B$23:$P$23,B5:P5)</f>
        <v>1.0000000000000002</v>
      </c>
      <c r="T5" s="234" t="str">
        <f t="shared" ref="T5:T22" si="1">A5</f>
        <v>Weight</v>
      </c>
      <c r="Y5" s="67"/>
      <c r="Z5" s="67"/>
      <c r="AA5" s="67"/>
    </row>
    <row r="6" spans="1:42" s="1" customFormat="1">
      <c r="A6" s="99" t="s">
        <v>80</v>
      </c>
      <c r="B6" s="43">
        <v>9.6999999999999993</v>
      </c>
      <c r="C6" s="226">
        <v>46</v>
      </c>
      <c r="D6" s="43">
        <v>75</v>
      </c>
      <c r="E6" s="86">
        <v>29.38</v>
      </c>
      <c r="F6" s="43">
        <v>12.7</v>
      </c>
      <c r="G6" s="43">
        <v>0</v>
      </c>
      <c r="H6" s="222">
        <v>8.6999999999999993</v>
      </c>
      <c r="I6" s="43">
        <v>25</v>
      </c>
      <c r="J6" s="43">
        <v>6.5</v>
      </c>
      <c r="K6" s="223">
        <v>9</v>
      </c>
      <c r="L6" s="43">
        <v>2.83</v>
      </c>
      <c r="M6" s="224">
        <v>16</v>
      </c>
      <c r="N6" s="225">
        <v>22.4</v>
      </c>
      <c r="O6" s="224">
        <v>40</v>
      </c>
      <c r="P6" s="43">
        <v>22.3</v>
      </c>
      <c r="Q6" s="184">
        <v>16</v>
      </c>
      <c r="R6" s="183">
        <v>100</v>
      </c>
      <c r="S6" s="212">
        <f t="shared" si="0"/>
        <v>16.000000000000007</v>
      </c>
      <c r="T6" s="234" t="str">
        <f t="shared" si="1"/>
        <v>Crude Protein</v>
      </c>
      <c r="U6" s="3"/>
      <c r="V6" s="3"/>
      <c r="W6" s="3"/>
      <c r="X6" s="3"/>
      <c r="Y6" s="67"/>
      <c r="Z6" s="68"/>
      <c r="AA6" s="67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s="65" customFormat="1">
      <c r="A7" s="99" t="s">
        <v>69</v>
      </c>
      <c r="B7" s="43"/>
      <c r="C7" s="43"/>
      <c r="D7" s="43"/>
      <c r="E7" s="43"/>
      <c r="F7" s="43"/>
      <c r="G7" s="43">
        <f>G6-0.5*G8</f>
        <v>0</v>
      </c>
      <c r="H7" s="222"/>
      <c r="I7" s="43">
        <v>17</v>
      </c>
      <c r="J7" s="43">
        <v>3.1</v>
      </c>
      <c r="K7" s="223"/>
      <c r="L7" s="43"/>
      <c r="M7" s="224"/>
      <c r="N7" s="42"/>
      <c r="O7" s="224"/>
      <c r="P7" s="43">
        <v>19.7</v>
      </c>
      <c r="Q7" s="183">
        <v>0</v>
      </c>
      <c r="R7" s="183">
        <v>100</v>
      </c>
      <c r="S7" s="212">
        <f t="shared" si="0"/>
        <v>1.3600000000000001E-2</v>
      </c>
      <c r="T7" s="234" t="str">
        <f t="shared" si="1"/>
        <v>Crude fibre</v>
      </c>
      <c r="U7" s="3"/>
      <c r="V7" s="3"/>
      <c r="W7" s="3"/>
      <c r="X7" s="3"/>
      <c r="Y7" s="67"/>
      <c r="Z7" s="67"/>
      <c r="AA7" s="67"/>
      <c r="AB7" s="3"/>
      <c r="AC7" s="3"/>
      <c r="AD7" s="3"/>
      <c r="AE7" s="3"/>
      <c r="AF7" s="3"/>
    </row>
    <row r="8" spans="1:42" s="65" customFormat="1">
      <c r="A8" s="99" t="s">
        <v>38</v>
      </c>
      <c r="B8" s="43"/>
      <c r="C8" s="226"/>
      <c r="D8" s="43"/>
      <c r="E8" s="86"/>
      <c r="F8" s="43"/>
      <c r="G8" s="43">
        <v>0</v>
      </c>
      <c r="H8" s="222"/>
      <c r="I8" s="43"/>
      <c r="J8" s="43"/>
      <c r="K8" s="223"/>
      <c r="L8" s="43"/>
      <c r="M8" s="224"/>
      <c r="N8" s="225"/>
      <c r="O8" s="224"/>
      <c r="P8" s="43"/>
      <c r="Q8" s="183">
        <v>0</v>
      </c>
      <c r="R8" s="183">
        <v>100</v>
      </c>
      <c r="S8" s="212">
        <f t="shared" si="0"/>
        <v>0</v>
      </c>
      <c r="T8" s="234" t="str">
        <f t="shared" si="1"/>
        <v>Nutrient 3</v>
      </c>
      <c r="U8" s="3"/>
      <c r="V8" s="3"/>
      <c r="W8" s="3"/>
      <c r="X8" s="3"/>
      <c r="Y8" s="67"/>
      <c r="Z8" s="67"/>
      <c r="AA8" s="67"/>
      <c r="AB8" s="3"/>
      <c r="AC8" s="3"/>
      <c r="AD8" s="3"/>
      <c r="AE8" s="3"/>
      <c r="AF8" s="3"/>
    </row>
    <row r="9" spans="1:42">
      <c r="A9" s="99" t="s">
        <v>62</v>
      </c>
      <c r="B9" s="42">
        <v>14.5</v>
      </c>
      <c r="C9" s="226">
        <v>16.5</v>
      </c>
      <c r="D9" s="43">
        <v>19.5</v>
      </c>
      <c r="E9" s="86">
        <v>2.4</v>
      </c>
      <c r="F9" s="43">
        <v>13</v>
      </c>
      <c r="G9" s="43">
        <v>0</v>
      </c>
      <c r="H9" s="222"/>
      <c r="I9" s="43">
        <v>12.4</v>
      </c>
      <c r="J9" s="43">
        <v>13</v>
      </c>
      <c r="K9" s="223">
        <v>16.899999999999999</v>
      </c>
      <c r="L9" s="43">
        <v>15.3</v>
      </c>
      <c r="M9" s="224">
        <v>3</v>
      </c>
      <c r="N9" s="225">
        <v>11.2</v>
      </c>
      <c r="O9" s="224">
        <v>6</v>
      </c>
      <c r="P9" s="43">
        <v>14</v>
      </c>
      <c r="Q9" s="183">
        <v>13</v>
      </c>
      <c r="R9" s="183">
        <v>100</v>
      </c>
      <c r="S9" s="212">
        <f t="shared" si="0"/>
        <v>13.000000000000002</v>
      </c>
      <c r="T9" s="234" t="str">
        <f t="shared" si="1"/>
        <v>DE</v>
      </c>
      <c r="Y9" s="67"/>
      <c r="Z9" s="68"/>
      <c r="AA9" s="67"/>
    </row>
    <row r="10" spans="1:42">
      <c r="A10" s="99" t="s">
        <v>30</v>
      </c>
      <c r="B10" s="42">
        <v>7.0000000000000007E-2</v>
      </c>
      <c r="C10" s="226">
        <v>0.34</v>
      </c>
      <c r="D10" s="43">
        <v>2.63</v>
      </c>
      <c r="E10" s="86">
        <v>1.07</v>
      </c>
      <c r="F10" s="43">
        <v>7.0000000000000007E-2</v>
      </c>
      <c r="G10" s="43">
        <v>38</v>
      </c>
      <c r="H10" s="222"/>
      <c r="I10" s="43">
        <v>1.19</v>
      </c>
      <c r="J10" s="43">
        <v>3.5</v>
      </c>
      <c r="K10" s="42">
        <v>0.05</v>
      </c>
      <c r="L10" s="43">
        <v>0.28000000000000003</v>
      </c>
      <c r="M10" s="224">
        <v>40</v>
      </c>
      <c r="N10" s="225">
        <v>0.12</v>
      </c>
      <c r="O10" s="224">
        <v>5</v>
      </c>
      <c r="P10" s="222">
        <v>1.19</v>
      </c>
      <c r="Q10" s="183">
        <v>0.8</v>
      </c>
      <c r="R10" s="183">
        <v>100</v>
      </c>
      <c r="S10" s="212">
        <f t="shared" si="0"/>
        <v>3.239417983144472</v>
      </c>
      <c r="T10" s="234" t="str">
        <f t="shared" si="1"/>
        <v>Calcium</v>
      </c>
      <c r="Y10" s="67"/>
      <c r="Z10" s="67"/>
      <c r="AA10" s="67"/>
    </row>
    <row r="11" spans="1:42">
      <c r="A11" s="99" t="s">
        <v>31</v>
      </c>
      <c r="B11" s="42">
        <v>0.14000000000000001</v>
      </c>
      <c r="C11" s="226">
        <v>0.24</v>
      </c>
      <c r="D11" s="43">
        <v>2.23</v>
      </c>
      <c r="E11" s="86">
        <v>7.0000000000000007E-2</v>
      </c>
      <c r="F11" s="43">
        <v>0.55000000000000004</v>
      </c>
      <c r="G11" s="43">
        <v>0</v>
      </c>
      <c r="H11" s="222">
        <v>2.7</v>
      </c>
      <c r="I11" s="43">
        <v>1.4999999999999999E-2</v>
      </c>
      <c r="J11" s="43">
        <v>0.14000000000000001</v>
      </c>
      <c r="K11" s="223">
        <v>0.112</v>
      </c>
      <c r="L11" s="43">
        <v>0.04</v>
      </c>
      <c r="M11" s="224">
        <v>18</v>
      </c>
      <c r="N11" s="225">
        <v>0.23</v>
      </c>
      <c r="O11" s="224">
        <v>0.55000000000000004</v>
      </c>
      <c r="P11" s="222">
        <v>0.09</v>
      </c>
      <c r="Q11" s="183">
        <v>0.25</v>
      </c>
      <c r="R11" s="183">
        <v>100</v>
      </c>
      <c r="S11" s="212">
        <f t="shared" si="0"/>
        <v>1.7936626877797843</v>
      </c>
      <c r="T11" s="234" t="str">
        <f t="shared" si="1"/>
        <v>Non-Phytate P</v>
      </c>
      <c r="Y11" s="67"/>
      <c r="Z11" s="67"/>
      <c r="AA11" s="67"/>
    </row>
    <row r="12" spans="1:42">
      <c r="A12" s="99" t="s">
        <v>32</v>
      </c>
      <c r="B12" s="42">
        <v>0.28936800000000001</v>
      </c>
      <c r="C12" s="226">
        <v>1.17</v>
      </c>
      <c r="D12" s="43">
        <v>1.84</v>
      </c>
      <c r="E12" s="86">
        <v>0.62</v>
      </c>
      <c r="F12" s="43">
        <v>0.3</v>
      </c>
      <c r="G12" s="43">
        <v>0</v>
      </c>
      <c r="H12" s="222"/>
      <c r="I12" s="43">
        <v>7.0000000000000007E-2</v>
      </c>
      <c r="J12" s="43">
        <v>0.13</v>
      </c>
      <c r="K12" s="223">
        <v>4.67</v>
      </c>
      <c r="L12" s="43">
        <v>7.0000000000000007E-2</v>
      </c>
      <c r="M12" s="224"/>
      <c r="N12" s="225">
        <v>1.47</v>
      </c>
      <c r="O12" s="224"/>
      <c r="P12" s="43"/>
      <c r="Q12" s="183">
        <v>0</v>
      </c>
      <c r="R12" s="183">
        <v>100</v>
      </c>
      <c r="S12" s="212">
        <f t="shared" si="0"/>
        <v>0.35937742069954587</v>
      </c>
      <c r="T12" s="234" t="str">
        <f t="shared" si="1"/>
        <v>dMet + dCys</v>
      </c>
      <c r="Y12" s="67"/>
      <c r="Z12" s="67"/>
      <c r="AA12" s="67"/>
    </row>
    <row r="13" spans="1:42">
      <c r="A13" s="99" t="s">
        <v>21</v>
      </c>
      <c r="B13" s="42">
        <v>0.13942399999999999</v>
      </c>
      <c r="C13" s="226">
        <v>0.57999999999999996</v>
      </c>
      <c r="D13" s="43">
        <v>1.46</v>
      </c>
      <c r="E13" s="86">
        <v>0.35</v>
      </c>
      <c r="F13" s="43">
        <v>0.2</v>
      </c>
      <c r="G13" s="43">
        <v>0</v>
      </c>
      <c r="H13" s="222"/>
      <c r="I13" s="43">
        <v>0.03</v>
      </c>
      <c r="J13" s="43">
        <v>0.03</v>
      </c>
      <c r="K13" s="223">
        <v>2.42</v>
      </c>
      <c r="L13" s="43">
        <v>0.03</v>
      </c>
      <c r="M13" s="224"/>
      <c r="N13" s="225">
        <v>0.23</v>
      </c>
      <c r="O13" s="224"/>
      <c r="P13" s="43"/>
      <c r="Q13" s="183">
        <v>0</v>
      </c>
      <c r="R13" s="183">
        <v>100</v>
      </c>
      <c r="S13" s="212">
        <f t="shared" si="0"/>
        <v>0.21014480807345801</v>
      </c>
      <c r="T13" s="234" t="str">
        <f t="shared" si="1"/>
        <v>dMet</v>
      </c>
    </row>
    <row r="14" spans="1:42">
      <c r="A14" s="99" t="s">
        <v>22</v>
      </c>
      <c r="B14" s="42">
        <v>0.14994399999999999</v>
      </c>
      <c r="C14" s="230">
        <v>0.56999999999999995</v>
      </c>
      <c r="D14" s="43">
        <v>0.38</v>
      </c>
      <c r="E14" s="42">
        <v>0.27</v>
      </c>
      <c r="F14" s="43">
        <v>0.1</v>
      </c>
      <c r="G14" s="43">
        <v>0</v>
      </c>
      <c r="H14" s="222"/>
      <c r="I14" s="45">
        <v>3.7999999999999999E-2</v>
      </c>
      <c r="J14" s="45">
        <v>0.1</v>
      </c>
      <c r="K14" s="223"/>
      <c r="L14" s="45">
        <v>3.7999999999999999E-2</v>
      </c>
      <c r="M14" s="224"/>
      <c r="N14" s="225">
        <v>0.18</v>
      </c>
      <c r="O14" s="224"/>
      <c r="P14" s="43"/>
      <c r="Q14" s="183">
        <v>0</v>
      </c>
      <c r="R14" s="183">
        <v>100</v>
      </c>
      <c r="S14" s="212">
        <f t="shared" si="0"/>
        <v>0.14623941359612114</v>
      </c>
      <c r="T14" s="234" t="str">
        <f t="shared" si="1"/>
        <v>dCys</v>
      </c>
    </row>
    <row r="15" spans="1:42">
      <c r="A15" s="99" t="s">
        <v>23</v>
      </c>
      <c r="B15" s="42">
        <v>0.20203200000000002</v>
      </c>
      <c r="C15" s="226">
        <v>2.61</v>
      </c>
      <c r="D15" s="43">
        <v>4.08</v>
      </c>
      <c r="E15" s="42">
        <v>1.32</v>
      </c>
      <c r="F15" s="43">
        <v>0.59</v>
      </c>
      <c r="G15" s="43">
        <v>0</v>
      </c>
      <c r="H15" s="222"/>
      <c r="I15" s="43">
        <v>7.0000000000000007E-2</v>
      </c>
      <c r="J15" s="43">
        <v>0.19</v>
      </c>
      <c r="K15" s="223">
        <v>3.8</v>
      </c>
      <c r="L15" s="43">
        <v>7.0000000000000007E-2</v>
      </c>
      <c r="M15" s="224"/>
      <c r="N15" s="225">
        <v>0.3</v>
      </c>
      <c r="O15" s="224"/>
      <c r="P15" s="43"/>
      <c r="Q15" s="183">
        <v>0.7</v>
      </c>
      <c r="R15" s="183">
        <v>100</v>
      </c>
      <c r="S15" s="212">
        <f t="shared" si="0"/>
        <v>0.73847647788582238</v>
      </c>
      <c r="T15" s="234" t="str">
        <f t="shared" si="1"/>
        <v>dLys</v>
      </c>
    </row>
    <row r="16" spans="1:42">
      <c r="A16" s="99" t="s">
        <v>24</v>
      </c>
      <c r="B16" s="42">
        <v>0.320936</v>
      </c>
      <c r="C16" s="226">
        <v>3.26</v>
      </c>
      <c r="D16" s="43">
        <v>3.57</v>
      </c>
      <c r="E16" s="42">
        <v>1.17</v>
      </c>
      <c r="F16" s="43">
        <v>0.89</v>
      </c>
      <c r="G16" s="43">
        <v>0</v>
      </c>
      <c r="H16" s="222"/>
      <c r="I16" s="43">
        <v>0.13</v>
      </c>
      <c r="J16" s="43">
        <v>0</v>
      </c>
      <c r="K16" s="223">
        <v>7.4</v>
      </c>
      <c r="L16" s="43">
        <v>0.13</v>
      </c>
      <c r="M16" s="224"/>
      <c r="N16" s="225">
        <v>1.89</v>
      </c>
      <c r="O16" s="224"/>
      <c r="P16" s="43"/>
      <c r="Q16" s="183">
        <v>0</v>
      </c>
      <c r="R16" s="183">
        <v>100</v>
      </c>
      <c r="S16" s="212">
        <f t="shared" si="0"/>
        <v>1.026228049431428</v>
      </c>
      <c r="T16" s="234" t="str">
        <f t="shared" si="1"/>
        <v>dArg</v>
      </c>
    </row>
    <row r="17" spans="1:24">
      <c r="A17" s="99" t="s">
        <v>25</v>
      </c>
      <c r="B17" s="42">
        <v>0.32347199999999998</v>
      </c>
      <c r="C17" s="226">
        <v>1.91</v>
      </c>
      <c r="D17" s="43">
        <v>2.56</v>
      </c>
      <c r="E17" s="42">
        <v>1.25</v>
      </c>
      <c r="F17" s="43">
        <v>0.75</v>
      </c>
      <c r="G17" s="43">
        <v>0</v>
      </c>
      <c r="H17" s="222"/>
      <c r="I17" s="43">
        <v>0.1</v>
      </c>
      <c r="J17" s="43">
        <v>0</v>
      </c>
      <c r="K17" s="223">
        <v>5.57</v>
      </c>
      <c r="L17" s="43">
        <v>0.1</v>
      </c>
      <c r="M17" s="224"/>
      <c r="N17" s="225">
        <v>0.77</v>
      </c>
      <c r="O17" s="224"/>
      <c r="P17" s="43"/>
      <c r="Q17" s="183">
        <v>0</v>
      </c>
      <c r="R17" s="183">
        <v>100</v>
      </c>
      <c r="S17" s="212">
        <f t="shared" si="0"/>
        <v>0.7504489183368066</v>
      </c>
      <c r="T17" s="234" t="str">
        <f t="shared" si="1"/>
        <v>dVal</v>
      </c>
    </row>
    <row r="18" spans="1:24">
      <c r="A18" s="99" t="s">
        <v>26</v>
      </c>
      <c r="B18" s="42">
        <v>5.7664000000000007E-2</v>
      </c>
      <c r="C18" s="43">
        <v>0.59</v>
      </c>
      <c r="D18" s="43">
        <v>0.53</v>
      </c>
      <c r="E18" s="43">
        <v>0</v>
      </c>
      <c r="F18" s="43">
        <v>0.15</v>
      </c>
      <c r="G18" s="43">
        <v>0</v>
      </c>
      <c r="H18" s="222"/>
      <c r="I18" s="43">
        <v>0.03</v>
      </c>
      <c r="J18" s="43">
        <v>0</v>
      </c>
      <c r="K18" s="223">
        <v>1.3</v>
      </c>
      <c r="L18" s="43">
        <v>0.03</v>
      </c>
      <c r="M18" s="224"/>
      <c r="N18" s="225">
        <v>0.13</v>
      </c>
      <c r="O18" s="224"/>
      <c r="P18" s="43"/>
      <c r="Q18" s="183">
        <v>0</v>
      </c>
      <c r="R18" s="183">
        <v>100</v>
      </c>
      <c r="S18" s="212">
        <f t="shared" si="0"/>
        <v>0.17962545556110818</v>
      </c>
      <c r="T18" s="234" t="str">
        <f t="shared" si="1"/>
        <v>dTrp</v>
      </c>
    </row>
    <row r="19" spans="1:24">
      <c r="A19" s="99" t="s">
        <v>27</v>
      </c>
      <c r="B19" s="42">
        <v>0.32788800000000001</v>
      </c>
      <c r="C19" s="43">
        <v>2.09</v>
      </c>
      <c r="D19" s="43">
        <v>2.0699999999999998</v>
      </c>
      <c r="E19" s="43">
        <v>1.1299999999999999</v>
      </c>
      <c r="F19" s="43">
        <v>0.68</v>
      </c>
      <c r="G19" s="43">
        <v>0</v>
      </c>
      <c r="H19" s="222"/>
      <c r="I19" s="43">
        <v>0.28999999999999998</v>
      </c>
      <c r="J19" s="43">
        <v>0</v>
      </c>
      <c r="K19" s="223"/>
      <c r="L19" s="43">
        <v>0.28999999999999998</v>
      </c>
      <c r="M19" s="224"/>
      <c r="N19" s="225">
        <v>0.67</v>
      </c>
      <c r="O19" s="224"/>
      <c r="P19" s="43"/>
      <c r="Q19" s="183">
        <v>0</v>
      </c>
      <c r="R19" s="183">
        <v>100</v>
      </c>
      <c r="S19" s="212">
        <f t="shared" si="0"/>
        <v>0.75815147827797336</v>
      </c>
      <c r="T19" s="234" t="str">
        <f t="shared" si="1"/>
        <v>dPhe</v>
      </c>
    </row>
    <row r="20" spans="1:24">
      <c r="A20" s="99" t="s">
        <v>28</v>
      </c>
      <c r="B20" s="42">
        <v>0.24288000000000001</v>
      </c>
      <c r="C20" s="43">
        <v>1.54</v>
      </c>
      <c r="D20" s="43">
        <v>2.12</v>
      </c>
      <c r="E20" s="43">
        <v>0.91</v>
      </c>
      <c r="F20" s="43">
        <v>0.48</v>
      </c>
      <c r="G20" s="43">
        <v>0</v>
      </c>
      <c r="H20" s="222"/>
      <c r="I20" s="43">
        <v>5.6000000000000001E-2</v>
      </c>
      <c r="J20" s="43">
        <v>0.22</v>
      </c>
      <c r="K20" s="223">
        <v>3.51</v>
      </c>
      <c r="L20" s="43">
        <v>5.6000000000000001E-2</v>
      </c>
      <c r="M20" s="224"/>
      <c r="N20" s="225">
        <v>0.42</v>
      </c>
      <c r="O20" s="224"/>
      <c r="P20" s="43"/>
      <c r="Q20" s="231">
        <v>0</v>
      </c>
      <c r="R20" s="183">
        <v>100</v>
      </c>
      <c r="S20" s="212">
        <f t="shared" si="0"/>
        <v>0.52195250673957694</v>
      </c>
      <c r="T20" s="234" t="str">
        <f t="shared" si="1"/>
        <v>dThr</v>
      </c>
    </row>
    <row r="21" spans="1:24">
      <c r="A21" s="99" t="s">
        <v>29</v>
      </c>
      <c r="B21" s="42">
        <v>0.23184000000000002</v>
      </c>
      <c r="C21" s="43">
        <v>1.92</v>
      </c>
      <c r="D21" s="43">
        <v>2.2000000000000002</v>
      </c>
      <c r="E21" s="43">
        <v>0.96</v>
      </c>
      <c r="F21" s="43">
        <v>0.52</v>
      </c>
      <c r="G21" s="43">
        <v>0</v>
      </c>
      <c r="H21" s="222"/>
      <c r="I21" s="43">
        <v>0.03</v>
      </c>
      <c r="J21" s="43">
        <v>0</v>
      </c>
      <c r="K21" s="223">
        <v>3.7</v>
      </c>
      <c r="L21" s="43">
        <v>0.03</v>
      </c>
      <c r="M21" s="224"/>
      <c r="N21" s="225">
        <v>0.54</v>
      </c>
      <c r="O21" s="224"/>
      <c r="P21" s="43"/>
      <c r="Q21" s="183">
        <v>0</v>
      </c>
      <c r="R21" s="183">
        <v>100</v>
      </c>
      <c r="S21" s="212">
        <f t="shared" si="0"/>
        <v>0.59487446182336812</v>
      </c>
      <c r="T21" s="234" t="str">
        <f t="shared" si="1"/>
        <v>dIle</v>
      </c>
    </row>
    <row r="22" spans="1:24">
      <c r="A22" s="99" t="s">
        <v>64</v>
      </c>
      <c r="B22" s="87">
        <v>89</v>
      </c>
      <c r="C22" s="226">
        <v>90</v>
      </c>
      <c r="D22" s="43">
        <v>91</v>
      </c>
      <c r="E22" s="86">
        <v>30</v>
      </c>
      <c r="F22" s="43">
        <v>91</v>
      </c>
      <c r="G22" s="43">
        <v>0</v>
      </c>
      <c r="H22" s="222">
        <v>0</v>
      </c>
      <c r="I22" s="42">
        <v>23</v>
      </c>
      <c r="J22" s="43">
        <v>20</v>
      </c>
      <c r="K22" s="223">
        <v>87.5</v>
      </c>
      <c r="L22" s="42">
        <v>30</v>
      </c>
      <c r="M22" s="224">
        <v>70</v>
      </c>
      <c r="N22" s="225">
        <v>91</v>
      </c>
      <c r="O22" s="224">
        <v>25</v>
      </c>
      <c r="P22" s="43">
        <v>25</v>
      </c>
      <c r="Q22" s="183">
        <v>80</v>
      </c>
      <c r="R22" s="183">
        <v>100</v>
      </c>
      <c r="S22" s="214">
        <f t="shared" si="0"/>
        <v>79.999999999999972</v>
      </c>
      <c r="T22" s="234" t="str">
        <f t="shared" si="1"/>
        <v>Dry Matter%</v>
      </c>
    </row>
    <row r="23" spans="1:24" s="20" customFormat="1" ht="14">
      <c r="A23" s="235" t="s">
        <v>3</v>
      </c>
      <c r="B23" s="207">
        <v>0</v>
      </c>
      <c r="C23" s="208">
        <v>0.13490441429549224</v>
      </c>
      <c r="D23" s="208">
        <v>0</v>
      </c>
      <c r="E23" s="208">
        <v>0</v>
      </c>
      <c r="F23" s="209">
        <v>0.63736793310609552</v>
      </c>
      <c r="G23" s="208">
        <v>0</v>
      </c>
      <c r="H23" s="208">
        <v>2.5000000000000001E-3</v>
      </c>
      <c r="I23" s="208">
        <v>8.0000000000000004E-4</v>
      </c>
      <c r="J23" s="208">
        <v>0</v>
      </c>
      <c r="K23" s="208">
        <v>0</v>
      </c>
      <c r="L23" s="208">
        <v>0.14675537202844721</v>
      </c>
      <c r="M23" s="209">
        <v>7.7672280569965321E-2</v>
      </c>
      <c r="N23" s="209">
        <v>0</v>
      </c>
      <c r="O23" s="209">
        <v>0</v>
      </c>
      <c r="P23" s="210">
        <v>0</v>
      </c>
      <c r="Q23" s="211">
        <f>SUM(B23:P23)</f>
        <v>1.0000000000000002</v>
      </c>
      <c r="R23" s="91"/>
      <c r="S23" s="215">
        <f t="shared" si="0"/>
        <v>0.45201409553649341</v>
      </c>
      <c r="T23" s="83"/>
    </row>
    <row r="24" spans="1:24" ht="14">
      <c r="A24" s="235" t="s">
        <v>2</v>
      </c>
      <c r="B24" s="232">
        <v>0</v>
      </c>
      <c r="C24" s="233">
        <v>0</v>
      </c>
      <c r="D24" s="233">
        <v>0</v>
      </c>
      <c r="E24" s="233">
        <v>0</v>
      </c>
      <c r="F24" s="232">
        <v>0</v>
      </c>
      <c r="G24" s="233">
        <v>0</v>
      </c>
      <c r="H24" s="233">
        <v>2.5000000000000001E-3</v>
      </c>
      <c r="I24" s="233">
        <v>8.0000000000000004E-4</v>
      </c>
      <c r="J24" s="233">
        <v>0</v>
      </c>
      <c r="K24" s="233">
        <v>0</v>
      </c>
      <c r="L24" s="233">
        <v>0</v>
      </c>
      <c r="M24" s="232">
        <v>0</v>
      </c>
      <c r="N24" s="232">
        <v>0</v>
      </c>
      <c r="O24" s="232">
        <v>0</v>
      </c>
      <c r="P24" s="233">
        <v>0</v>
      </c>
      <c r="Q24" s="94"/>
      <c r="R24" s="194"/>
      <c r="S24" s="195"/>
    </row>
    <row r="25" spans="1:24">
      <c r="A25" s="235" t="s">
        <v>1</v>
      </c>
      <c r="B25" s="42">
        <v>1</v>
      </c>
      <c r="C25" s="43">
        <v>1</v>
      </c>
      <c r="D25" s="43">
        <v>1</v>
      </c>
      <c r="E25" s="43">
        <v>1</v>
      </c>
      <c r="F25" s="42">
        <v>0.9</v>
      </c>
      <c r="G25" s="43">
        <v>0</v>
      </c>
      <c r="H25" s="222">
        <v>2.5000000000000001E-3</v>
      </c>
      <c r="I25" s="233">
        <v>8.0000000000000004E-4</v>
      </c>
      <c r="J25" s="43">
        <v>1</v>
      </c>
      <c r="K25" s="43">
        <v>1</v>
      </c>
      <c r="L25" s="43">
        <v>1</v>
      </c>
      <c r="M25" s="42">
        <v>1</v>
      </c>
      <c r="N25" s="42">
        <v>1</v>
      </c>
      <c r="O25" s="42">
        <v>0</v>
      </c>
      <c r="P25" s="43">
        <v>1</v>
      </c>
      <c r="Q25" s="53"/>
      <c r="R25" s="53"/>
      <c r="S25" s="90"/>
      <c r="T25" s="82"/>
    </row>
    <row r="26" spans="1:24" ht="14">
      <c r="A26" s="236" t="s">
        <v>0</v>
      </c>
      <c r="B26" s="216">
        <f t="shared" ref="B26:P26" si="2">B4*B23</f>
        <v>0</v>
      </c>
      <c r="C26" s="216">
        <f t="shared" si="2"/>
        <v>69.796845868201771</v>
      </c>
      <c r="D26" s="216">
        <f t="shared" si="2"/>
        <v>0</v>
      </c>
      <c r="E26" s="216">
        <f t="shared" si="2"/>
        <v>0</v>
      </c>
      <c r="F26" s="216">
        <f t="shared" si="2"/>
        <v>159.34198327652388</v>
      </c>
      <c r="G26" s="216">
        <f t="shared" si="2"/>
        <v>0</v>
      </c>
      <c r="H26" s="216">
        <f t="shared" si="2"/>
        <v>0.125</v>
      </c>
      <c r="I26" s="216">
        <f t="shared" si="2"/>
        <v>0.38</v>
      </c>
      <c r="J26" s="216">
        <f t="shared" si="2"/>
        <v>0</v>
      </c>
      <c r="K26" s="216">
        <f t="shared" si="2"/>
        <v>0</v>
      </c>
      <c r="L26" s="216">
        <f t="shared" si="2"/>
        <v>29.351074405689442</v>
      </c>
      <c r="M26" s="217">
        <f t="shared" si="2"/>
        <v>11.650842085494798</v>
      </c>
      <c r="N26" s="217">
        <f t="shared" si="2"/>
        <v>0</v>
      </c>
      <c r="O26" s="217">
        <f t="shared" si="2"/>
        <v>0</v>
      </c>
      <c r="P26" s="216">
        <f t="shared" si="2"/>
        <v>0</v>
      </c>
      <c r="Q26" s="28"/>
      <c r="R26" s="28"/>
      <c r="S26" s="71"/>
      <c r="T26" s="82"/>
    </row>
    <row r="27" spans="1:24">
      <c r="A27" s="237" t="s">
        <v>13</v>
      </c>
      <c r="B27" s="213">
        <f>SUM(B26:P26)</f>
        <v>270.64574563590986</v>
      </c>
      <c r="C27" s="31"/>
      <c r="D27" s="31"/>
      <c r="E27" s="31"/>
      <c r="F27" s="29"/>
      <c r="G27" s="29"/>
      <c r="I27" s="29"/>
      <c r="J27" s="29"/>
      <c r="K27" s="29"/>
      <c r="L27" s="29"/>
      <c r="M27" s="205"/>
      <c r="N27" s="205"/>
      <c r="O27" s="205"/>
      <c r="P27" s="29"/>
      <c r="Q27" s="29"/>
      <c r="R27" s="30"/>
      <c r="S27" s="29"/>
      <c r="T27" s="82"/>
    </row>
    <row r="28" spans="1:24" ht="16" thickBot="1">
      <c r="T28" s="82"/>
    </row>
    <row r="29" spans="1:24" s="5" customFormat="1" ht="15" customHeight="1" thickBot="1">
      <c r="A29" s="4"/>
      <c r="B29" s="267" t="s">
        <v>89</v>
      </c>
      <c r="C29" s="268"/>
      <c r="D29" s="268"/>
      <c r="E29" s="270" t="s">
        <v>90</v>
      </c>
      <c r="F29" s="271"/>
      <c r="G29" s="271"/>
      <c r="H29" s="272"/>
      <c r="I29" s="275" t="s">
        <v>89</v>
      </c>
      <c r="J29" s="268"/>
      <c r="K29" s="268"/>
      <c r="L29" s="270" t="s">
        <v>90</v>
      </c>
      <c r="M29" s="271"/>
      <c r="N29" s="271"/>
      <c r="O29" s="272"/>
      <c r="P29" s="193"/>
      <c r="R29" s="6"/>
      <c r="T29" s="82"/>
    </row>
    <row r="30" spans="1:24">
      <c r="F30" s="20"/>
      <c r="T30" s="82"/>
    </row>
    <row r="31" spans="1:24" s="54" customFormat="1" ht="24" customHeight="1">
      <c r="A31" s="77"/>
      <c r="B31" s="264" t="s">
        <v>92</v>
      </c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5"/>
      <c r="T31" s="84"/>
    </row>
    <row r="32" spans="1:24" s="79" customFormat="1" ht="24" customHeight="1">
      <c r="A32" s="77"/>
      <c r="B32" s="264" t="s">
        <v>91</v>
      </c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5"/>
      <c r="T32" s="85"/>
      <c r="U32" s="266"/>
      <c r="V32" s="266"/>
      <c r="W32" s="266"/>
      <c r="X32" s="266"/>
    </row>
    <row r="33" spans="1:25" s="1" customFormat="1" ht="13">
      <c r="A33" s="37" t="s">
        <v>19</v>
      </c>
      <c r="B33" s="37"/>
      <c r="C33" s="2"/>
      <c r="D33" s="37"/>
      <c r="E33" s="37"/>
      <c r="F33" s="37"/>
      <c r="G33" s="37"/>
      <c r="H33" s="261"/>
      <c r="I33" s="37"/>
      <c r="J33" s="37"/>
      <c r="K33" s="37"/>
      <c r="L33" s="37"/>
      <c r="M33" s="37"/>
      <c r="N33" s="37"/>
      <c r="O33" s="37"/>
      <c r="P33" s="37"/>
      <c r="Q33" s="37"/>
      <c r="R33" s="41"/>
      <c r="S33" s="80"/>
      <c r="T33" s="2"/>
      <c r="U33" s="37"/>
      <c r="V33" s="37"/>
      <c r="W33" s="37"/>
      <c r="X33" s="37"/>
    </row>
    <row r="34" spans="1:25" s="1" customFormat="1" ht="13">
      <c r="A34" s="38"/>
      <c r="B34" s="39" t="s">
        <v>11</v>
      </c>
      <c r="C34" s="36" t="s">
        <v>88</v>
      </c>
      <c r="D34" s="39"/>
      <c r="E34" s="39" t="s">
        <v>11</v>
      </c>
      <c r="F34" s="39"/>
      <c r="G34" s="37"/>
      <c r="H34" s="261"/>
      <c r="I34" s="39"/>
      <c r="J34" s="39"/>
      <c r="K34" s="39"/>
      <c r="L34" s="37"/>
      <c r="M34" s="206"/>
      <c r="N34" s="37"/>
      <c r="O34" s="37"/>
      <c r="P34" s="39"/>
      <c r="Q34" s="39"/>
      <c r="R34" s="41"/>
      <c r="T34" s="2"/>
      <c r="U34" s="40"/>
      <c r="V34" s="37"/>
      <c r="W34" s="39"/>
      <c r="X34" s="39"/>
    </row>
    <row r="35" spans="1:25" s="1" customFormat="1" ht="14">
      <c r="A35" s="2" t="str">
        <f>B3</f>
        <v>Corn</v>
      </c>
      <c r="B35" s="40">
        <f>B23*100</f>
        <v>0</v>
      </c>
      <c r="C35" s="52">
        <f>SUM(B23*C50)</f>
        <v>0</v>
      </c>
      <c r="D35" s="40"/>
      <c r="E35" s="40">
        <v>0</v>
      </c>
      <c r="F35" s="40"/>
      <c r="G35" s="40"/>
      <c r="H35" s="261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80"/>
      <c r="T35" s="2"/>
      <c r="U35" s="40"/>
      <c r="V35" s="40"/>
      <c r="W35" s="40"/>
      <c r="X35" s="40"/>
      <c r="Y35" s="72"/>
    </row>
    <row r="36" spans="1:25" s="1" customFormat="1" ht="14">
      <c r="A36" s="2" t="str">
        <f>C3</f>
        <v>SBM</v>
      </c>
      <c r="B36" s="40">
        <f>C23*100</f>
        <v>13.490441429549223</v>
      </c>
      <c r="C36" s="52">
        <f>SUM(C23*C50)</f>
        <v>1.3490441429549225</v>
      </c>
      <c r="D36" s="40"/>
      <c r="E36" s="40">
        <v>0</v>
      </c>
      <c r="F36" s="40"/>
      <c r="G36" s="40"/>
      <c r="H36" s="261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80"/>
      <c r="T36" s="2"/>
      <c r="U36" s="40"/>
      <c r="V36" s="40"/>
      <c r="W36" s="40"/>
      <c r="X36" s="40"/>
      <c r="Y36" s="72"/>
    </row>
    <row r="37" spans="1:25" s="1" customFormat="1" ht="14">
      <c r="A37" s="2" t="str">
        <f>D3</f>
        <v>Fish meal</v>
      </c>
      <c r="B37" s="40">
        <f>D23*100</f>
        <v>0</v>
      </c>
      <c r="C37" s="52">
        <f>SUM(D23*C50)</f>
        <v>0</v>
      </c>
      <c r="D37" s="40"/>
      <c r="E37" s="40">
        <v>7.2421702483489403</v>
      </c>
      <c r="F37" s="40"/>
      <c r="G37" s="40"/>
      <c r="H37" s="261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2"/>
      <c r="T37" s="2"/>
      <c r="U37" s="40"/>
      <c r="V37" s="40"/>
      <c r="W37" s="40"/>
      <c r="X37" s="40"/>
      <c r="Y37" s="72"/>
    </row>
    <row r="38" spans="1:25" s="1" customFormat="1" ht="14">
      <c r="A38" s="2" t="str">
        <f>E3</f>
        <v>Leucaena</v>
      </c>
      <c r="B38" s="40">
        <f>E23*100</f>
        <v>0</v>
      </c>
      <c r="C38" s="52">
        <f>SUM(E23*C50)</f>
        <v>0</v>
      </c>
      <c r="D38" s="40"/>
      <c r="E38" s="40">
        <v>0</v>
      </c>
      <c r="F38" s="40"/>
      <c r="G38" s="40"/>
      <c r="H38" s="261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2"/>
      <c r="T38" s="2"/>
      <c r="U38" s="40"/>
      <c r="V38" s="40"/>
      <c r="W38" s="40"/>
      <c r="X38" s="40"/>
      <c r="Y38" s="72"/>
    </row>
    <row r="39" spans="1:25" s="1" customFormat="1" ht="14">
      <c r="A39" s="2" t="str">
        <f>F3</f>
        <v>Rice Bran 11-20% fibre</v>
      </c>
      <c r="B39" s="40">
        <f>F23*100</f>
        <v>63.736793310609549</v>
      </c>
      <c r="C39" s="52">
        <f>SUM(F23*C50)</f>
        <v>6.3736793310609556</v>
      </c>
      <c r="D39" s="40"/>
      <c r="E39" s="40">
        <v>69.741657391677236</v>
      </c>
      <c r="F39" s="40"/>
      <c r="G39" s="40"/>
      <c r="H39" s="261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2"/>
      <c r="T39" s="2"/>
      <c r="U39" s="40"/>
      <c r="V39" s="40"/>
      <c r="W39" s="40"/>
      <c r="X39" s="40"/>
      <c r="Y39" s="72"/>
    </row>
    <row r="40" spans="1:25" s="1" customFormat="1" ht="14">
      <c r="A40" s="2" t="str">
        <f>G3</f>
        <v>Limestone</v>
      </c>
      <c r="B40" s="40">
        <f>G23*100</f>
        <v>0</v>
      </c>
      <c r="C40" s="52">
        <f>SUM(G23*C50)</f>
        <v>0</v>
      </c>
      <c r="D40" s="40"/>
      <c r="E40" s="40">
        <v>0</v>
      </c>
      <c r="F40" s="40"/>
      <c r="G40" s="40"/>
      <c r="H40" s="261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2"/>
      <c r="T40" s="2"/>
      <c r="U40" s="40"/>
      <c r="V40" s="40"/>
      <c r="W40" s="40"/>
      <c r="X40" s="40"/>
      <c r="Y40" s="72"/>
    </row>
    <row r="41" spans="1:25" s="1" customFormat="1" ht="14">
      <c r="A41" s="2" t="str">
        <f>'Ingredients for Swine'!M1</f>
        <v>Tofu waste water</v>
      </c>
      <c r="B41" s="40">
        <f>H23*100</f>
        <v>0.25</v>
      </c>
      <c r="C41" s="52">
        <f>SUM(H23*C50)</f>
        <v>2.5000000000000001E-2</v>
      </c>
      <c r="D41" s="40"/>
      <c r="E41" s="40">
        <v>0.25</v>
      </c>
      <c r="F41" s="40"/>
      <c r="G41" s="40"/>
      <c r="H41" s="261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2"/>
      <c r="T41" s="2"/>
      <c r="U41" s="40"/>
      <c r="V41" s="40"/>
      <c r="W41" s="40"/>
      <c r="X41" s="40"/>
      <c r="Y41" s="72"/>
    </row>
    <row r="42" spans="1:25" s="1" customFormat="1" ht="14">
      <c r="A42" s="2" t="str">
        <f>I3</f>
        <v>Cassava leaf</v>
      </c>
      <c r="B42" s="40">
        <f>I23*100</f>
        <v>0.08</v>
      </c>
      <c r="C42" s="52">
        <f>SUM(I23*C50)</f>
        <v>8.0000000000000002E-3</v>
      </c>
      <c r="D42" s="40"/>
      <c r="E42" s="40">
        <v>0.08</v>
      </c>
      <c r="F42" s="40"/>
      <c r="G42" s="40"/>
      <c r="H42" s="261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2"/>
      <c r="T42" s="2"/>
      <c r="U42" s="40"/>
      <c r="V42" s="40"/>
      <c r="W42" s="40"/>
      <c r="X42" s="40"/>
      <c r="Y42" s="72"/>
    </row>
    <row r="43" spans="1:25" s="1" customFormat="1" ht="14">
      <c r="A43" s="2" t="str">
        <f>J3</f>
        <v>Papaya leaf</v>
      </c>
      <c r="B43" s="40">
        <f>J23*100</f>
        <v>0</v>
      </c>
      <c r="C43" s="52">
        <f>SUM(J23*C50)</f>
        <v>0</v>
      </c>
      <c r="D43" s="40"/>
      <c r="E43" s="40">
        <v>0</v>
      </c>
      <c r="F43" s="40"/>
      <c r="G43" s="40"/>
      <c r="H43" s="261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2"/>
      <c r="T43" s="2"/>
      <c r="U43" s="40"/>
      <c r="V43" s="40"/>
      <c r="W43" s="40"/>
      <c r="X43" s="40"/>
      <c r="Y43" s="72"/>
    </row>
    <row r="44" spans="1:25" s="1" customFormat="1" ht="14">
      <c r="A44" s="2" t="str">
        <f>K3</f>
        <v>Rice</v>
      </c>
      <c r="B44" s="40">
        <f>K23*100</f>
        <v>0</v>
      </c>
      <c r="C44" s="52">
        <f>SUM(K23*C50)</f>
        <v>0</v>
      </c>
      <c r="D44" s="40"/>
      <c r="E44" s="40">
        <v>0</v>
      </c>
      <c r="F44" s="40"/>
      <c r="G44" s="40"/>
      <c r="H44" s="261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2"/>
      <c r="T44" s="2"/>
      <c r="U44" s="40"/>
      <c r="V44" s="40"/>
      <c r="W44" s="40"/>
      <c r="X44" s="40"/>
      <c r="Y44" s="72"/>
    </row>
    <row r="45" spans="1:25" s="1" customFormat="1" ht="14">
      <c r="A45" s="2" t="str">
        <f>L3</f>
        <v>Cassava</v>
      </c>
      <c r="B45" s="40">
        <f>L23*100</f>
        <v>14.675537202844721</v>
      </c>
      <c r="C45" s="52">
        <f>SUM(L23*C50)</f>
        <v>1.4675537202844722</v>
      </c>
      <c r="D45" s="40"/>
      <c r="E45" s="40">
        <v>14.885009511013841</v>
      </c>
      <c r="F45" s="40"/>
      <c r="G45" s="40"/>
      <c r="H45" s="261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2"/>
      <c r="T45" s="2"/>
      <c r="U45" s="40"/>
      <c r="V45" s="40"/>
      <c r="W45" s="40"/>
      <c r="X45" s="40"/>
      <c r="Y45" s="72"/>
    </row>
    <row r="46" spans="1:25" s="1" customFormat="1" ht="14">
      <c r="A46" s="2" t="str">
        <f>M3</f>
        <v>Chicken bones</v>
      </c>
      <c r="B46" s="40">
        <f>M23*100</f>
        <v>7.7672280569965322</v>
      </c>
      <c r="C46" s="52">
        <f>SUM(M23*C50)</f>
        <v>0.77672280569965324</v>
      </c>
      <c r="D46" s="40"/>
      <c r="E46" s="40">
        <v>7.8011628489600096</v>
      </c>
      <c r="F46" s="40"/>
      <c r="G46" s="40"/>
      <c r="H46" s="261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2"/>
      <c r="T46" s="2"/>
      <c r="U46" s="40"/>
      <c r="V46" s="40"/>
      <c r="W46" s="40"/>
      <c r="X46" s="40"/>
      <c r="Y46" s="72"/>
    </row>
    <row r="47" spans="1:25" s="1" customFormat="1" ht="14">
      <c r="A47" s="2" t="str">
        <f>N3</f>
        <v xml:space="preserve">Copra meal (expeller) </v>
      </c>
      <c r="B47" s="40">
        <f>N23*100</f>
        <v>0</v>
      </c>
      <c r="C47" s="52">
        <f>SUM(N23*C50)</f>
        <v>0</v>
      </c>
      <c r="D47" s="40"/>
      <c r="E47" s="40">
        <v>0</v>
      </c>
      <c r="F47" s="40"/>
      <c r="G47" s="40"/>
      <c r="H47" s="261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2"/>
      <c r="T47" s="2"/>
      <c r="U47" s="40"/>
      <c r="V47" s="40"/>
      <c r="W47" s="40"/>
      <c r="X47" s="40"/>
      <c r="Y47" s="72"/>
    </row>
    <row r="48" spans="1:25" s="1" customFormat="1" ht="14">
      <c r="A48" s="2" t="str">
        <f>O3</f>
        <v>Snails</v>
      </c>
      <c r="B48" s="40">
        <f>O23*100</f>
        <v>0</v>
      </c>
      <c r="C48" s="52">
        <f>SUM(O23*C50)</f>
        <v>0</v>
      </c>
      <c r="D48" s="40"/>
      <c r="E48" s="40">
        <v>0</v>
      </c>
      <c r="F48" s="40"/>
      <c r="G48" s="40"/>
      <c r="H48" s="26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2"/>
      <c r="T48" s="2"/>
      <c r="U48" s="40"/>
      <c r="V48" s="40"/>
      <c r="W48" s="40"/>
      <c r="X48" s="40"/>
      <c r="Y48" s="72"/>
    </row>
    <row r="49" spans="1:25" s="1" customFormat="1" thickBot="1">
      <c r="A49" s="2" t="str">
        <f>P3</f>
        <v>Gliricidia</v>
      </c>
      <c r="B49" s="40">
        <f>P23*100</f>
        <v>0</v>
      </c>
      <c r="C49" s="242">
        <f>SUM(P23*C50)</f>
        <v>0</v>
      </c>
      <c r="D49" s="40"/>
      <c r="E49" s="40">
        <v>0</v>
      </c>
      <c r="F49" s="40"/>
      <c r="G49" s="40"/>
      <c r="H49" s="261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2"/>
      <c r="T49" s="2"/>
      <c r="U49" s="40"/>
      <c r="V49" s="40"/>
      <c r="W49" s="40"/>
      <c r="X49" s="40"/>
      <c r="Y49" s="72"/>
    </row>
    <row r="50" spans="1:25" s="1" customFormat="1" ht="14" thickBot="1">
      <c r="A50" s="38" t="s">
        <v>17</v>
      </c>
      <c r="B50" s="240">
        <f>SUM(B35:B49)</f>
        <v>100.00000000000003</v>
      </c>
      <c r="C50" s="244">
        <v>10</v>
      </c>
      <c r="D50" s="241"/>
      <c r="E50" s="240">
        <v>100.00000000000001</v>
      </c>
      <c r="F50" s="40"/>
      <c r="G50" s="40"/>
      <c r="H50" s="261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2"/>
      <c r="T50" s="2"/>
      <c r="U50" s="40"/>
      <c r="V50" s="40"/>
      <c r="W50" s="40"/>
      <c r="X50" s="40"/>
      <c r="Y50" s="72"/>
    </row>
    <row r="51" spans="1:25" s="1" customFormat="1" ht="13">
      <c r="A51" s="38" t="str">
        <f>A27</f>
        <v>Formula cost $</v>
      </c>
      <c r="B51" s="40">
        <f>B27</f>
        <v>270.64574563590986</v>
      </c>
      <c r="C51" s="243"/>
      <c r="D51" s="40"/>
      <c r="E51" s="40">
        <v>270.64718363727781</v>
      </c>
      <c r="F51" s="40"/>
      <c r="G51" s="40"/>
      <c r="H51" s="261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2"/>
      <c r="T51" s="2"/>
      <c r="U51" s="40"/>
      <c r="V51" s="40"/>
      <c r="W51" s="40"/>
      <c r="X51" s="40"/>
      <c r="Y51" s="72"/>
    </row>
    <row r="52" spans="1:25" s="1" customFormat="1" ht="13">
      <c r="A52" s="38"/>
      <c r="B52" s="37"/>
      <c r="C52" s="2"/>
      <c r="D52" s="37"/>
      <c r="E52" s="37"/>
      <c r="F52" s="37"/>
      <c r="G52" s="37"/>
      <c r="H52" s="261"/>
      <c r="I52" s="40"/>
      <c r="J52" s="40"/>
      <c r="K52" s="37"/>
      <c r="L52" s="40"/>
      <c r="M52" s="40"/>
      <c r="N52" s="40"/>
      <c r="O52" s="40"/>
      <c r="P52" s="37"/>
      <c r="Q52" s="40"/>
      <c r="R52" s="40"/>
      <c r="S52" s="2"/>
      <c r="T52" s="2"/>
      <c r="U52" s="40"/>
      <c r="V52" s="40"/>
      <c r="W52" s="40"/>
      <c r="X52" s="37"/>
      <c r="Y52" s="72"/>
    </row>
    <row r="53" spans="1:25" s="1" customFormat="1" ht="13">
      <c r="A53" s="37" t="s">
        <v>18</v>
      </c>
      <c r="B53" s="2"/>
      <c r="C53" s="2"/>
      <c r="D53" s="2"/>
      <c r="E53" s="2"/>
      <c r="F53" s="2"/>
      <c r="G53" s="2"/>
      <c r="H53" s="261"/>
      <c r="I53" s="40"/>
      <c r="J53" s="40"/>
      <c r="K53" s="37"/>
      <c r="L53" s="40"/>
      <c r="M53" s="40"/>
      <c r="N53" s="40"/>
      <c r="O53" s="40"/>
      <c r="P53" s="37"/>
      <c r="Q53" s="40"/>
      <c r="R53" s="40"/>
      <c r="S53" s="2"/>
      <c r="T53" s="2"/>
      <c r="U53" s="40"/>
      <c r="V53" s="40"/>
      <c r="W53" s="40"/>
      <c r="X53" s="2"/>
      <c r="Y53" s="72"/>
    </row>
    <row r="54" spans="1:25" s="1" customFormat="1" ht="13">
      <c r="A54" s="38" t="str">
        <f>A5</f>
        <v>Weight</v>
      </c>
      <c r="B54" s="40">
        <f>S5</f>
        <v>1.0000000000000002</v>
      </c>
      <c r="C54" s="2"/>
      <c r="D54" s="40"/>
      <c r="E54" s="40">
        <v>1.0000000000000004</v>
      </c>
      <c r="F54" s="40"/>
      <c r="G54" s="40"/>
      <c r="H54" s="261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2"/>
      <c r="T54" s="2"/>
      <c r="U54" s="40"/>
      <c r="V54" s="40"/>
      <c r="W54" s="40"/>
      <c r="X54" s="40"/>
      <c r="Y54" s="72"/>
    </row>
    <row r="55" spans="1:25" s="1" customFormat="1" ht="13">
      <c r="A55" s="38" t="str">
        <f>A6</f>
        <v>Crude Protein</v>
      </c>
      <c r="B55" s="40">
        <f>S6</f>
        <v>16.000000000000007</v>
      </c>
      <c r="C55" s="2"/>
      <c r="D55" s="40"/>
      <c r="E55" s="40">
        <v>16.000000000000007</v>
      </c>
      <c r="F55" s="40"/>
      <c r="G55" s="40"/>
      <c r="H55" s="26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2"/>
      <c r="T55" s="2"/>
      <c r="U55" s="40"/>
      <c r="V55" s="40"/>
      <c r="W55" s="40"/>
      <c r="X55" s="40"/>
      <c r="Y55" s="72"/>
    </row>
    <row r="56" spans="1:25" s="1" customFormat="1" ht="13">
      <c r="A56" s="38" t="str">
        <f>A9</f>
        <v>DE</v>
      </c>
      <c r="B56" s="40">
        <f t="shared" ref="B56:B69" si="3">S9</f>
        <v>13.000000000000002</v>
      </c>
      <c r="C56" s="2"/>
      <c r="D56" s="40"/>
      <c r="E56" s="40">
        <v>13</v>
      </c>
      <c r="F56" s="40"/>
      <c r="G56" s="40"/>
      <c r="H56" s="26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2"/>
      <c r="T56" s="2"/>
      <c r="U56" s="40"/>
      <c r="V56" s="40"/>
      <c r="W56" s="40"/>
      <c r="X56" s="40"/>
      <c r="Y56" s="72"/>
    </row>
    <row r="57" spans="1:25" s="1" customFormat="1" ht="13">
      <c r="A57" s="38" t="str">
        <f t="shared" ref="A57:A69" si="4">A10</f>
        <v>Calcium</v>
      </c>
      <c r="B57" s="40">
        <f t="shared" si="3"/>
        <v>3.239417983144472</v>
      </c>
      <c r="C57" s="2"/>
      <c r="D57" s="40"/>
      <c r="E57" s="40">
        <v>3.4023834039205938</v>
      </c>
      <c r="F57" s="40"/>
      <c r="G57" s="40"/>
      <c r="H57" s="261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2"/>
      <c r="T57" s="2"/>
      <c r="U57" s="40"/>
      <c r="V57" s="40"/>
      <c r="W57" s="40"/>
      <c r="X57" s="40"/>
      <c r="Y57" s="72"/>
    </row>
    <row r="58" spans="1:25" s="1" customFormat="1" ht="13">
      <c r="A58" s="38" t="str">
        <f t="shared" si="4"/>
        <v>Non-Phytate P</v>
      </c>
      <c r="B58" s="40">
        <f t="shared" si="3"/>
        <v>1.7936626877797843</v>
      </c>
      <c r="C58" s="2"/>
      <c r="D58" s="40"/>
      <c r="E58" s="40">
        <v>1.9620048288096135</v>
      </c>
      <c r="F58" s="40"/>
      <c r="G58" s="40"/>
      <c r="H58" s="261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2"/>
      <c r="T58" s="2"/>
      <c r="U58" s="40"/>
      <c r="V58" s="40"/>
      <c r="W58" s="40"/>
      <c r="X58" s="40"/>
      <c r="Y58" s="72"/>
    </row>
    <row r="59" spans="1:25" s="1" customFormat="1" ht="13">
      <c r="A59" s="38" t="str">
        <f t="shared" si="4"/>
        <v>dMet + dCys</v>
      </c>
      <c r="B59" s="40">
        <f t="shared" si="3"/>
        <v>0.35937742069954587</v>
      </c>
      <c r="C59" s="2"/>
      <c r="D59" s="40"/>
      <c r="E59" s="40">
        <v>0.35295641140236189</v>
      </c>
      <c r="F59" s="40"/>
      <c r="G59" s="40"/>
      <c r="H59" s="261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2"/>
      <c r="T59" s="2"/>
      <c r="U59" s="40"/>
      <c r="V59" s="40"/>
      <c r="W59" s="40"/>
      <c r="X59" s="40"/>
      <c r="Y59" s="72"/>
    </row>
    <row r="60" spans="1:25" s="1" customFormat="1" ht="13">
      <c r="A60" s="38" t="str">
        <f t="shared" si="4"/>
        <v>dMet</v>
      </c>
      <c r="B60" s="40">
        <f t="shared" si="3"/>
        <v>0.21014480807345801</v>
      </c>
      <c r="C60" s="2"/>
      <c r="D60" s="40"/>
      <c r="E60" s="40">
        <v>0.24970850326255317</v>
      </c>
      <c r="F60" s="40"/>
      <c r="G60" s="40"/>
      <c r="H60" s="261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2"/>
      <c r="T60" s="2"/>
      <c r="U60" s="40"/>
      <c r="V60" s="40"/>
      <c r="W60" s="40"/>
      <c r="X60" s="40"/>
      <c r="Y60" s="72"/>
    </row>
    <row r="61" spans="1:25" s="1" customFormat="1" ht="13">
      <c r="A61" s="38" t="str">
        <f t="shared" si="4"/>
        <v>dCys</v>
      </c>
      <c r="B61" s="40">
        <f t="shared" si="3"/>
        <v>0.14623941359612114</v>
      </c>
      <c r="C61" s="2"/>
      <c r="D61" s="40"/>
      <c r="E61" s="40">
        <v>0.10294860794958847</v>
      </c>
      <c r="F61" s="40"/>
      <c r="G61" s="40"/>
      <c r="H61" s="261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2"/>
      <c r="T61" s="2"/>
      <c r="U61" s="40"/>
      <c r="V61" s="40"/>
      <c r="W61" s="40"/>
      <c r="X61" s="40"/>
      <c r="Y61" s="72"/>
    </row>
    <row r="62" spans="1:25" s="1" customFormat="1" ht="13">
      <c r="A62" s="38" t="str">
        <f t="shared" si="4"/>
        <v>dLys</v>
      </c>
      <c r="B62" s="40">
        <f t="shared" si="3"/>
        <v>0.73847647788582238</v>
      </c>
      <c r="C62" s="2"/>
      <c r="D62" s="40"/>
      <c r="E62" s="40">
        <v>0.71743183140124211</v>
      </c>
      <c r="F62" s="40"/>
      <c r="G62" s="40"/>
      <c r="H62" s="261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2"/>
      <c r="T62" s="2"/>
      <c r="U62" s="40"/>
      <c r="V62" s="40"/>
      <c r="W62" s="40"/>
      <c r="X62" s="40"/>
      <c r="Y62" s="72"/>
    </row>
    <row r="63" spans="1:25" s="1" customFormat="1" ht="13">
      <c r="A63" s="38" t="str">
        <f t="shared" si="4"/>
        <v>dArg</v>
      </c>
      <c r="B63" s="40">
        <f t="shared" si="3"/>
        <v>1.026228049431428</v>
      </c>
      <c r="C63" s="2"/>
      <c r="D63" s="40"/>
      <c r="E63" s="40">
        <v>0.8987007410163026</v>
      </c>
      <c r="F63" s="40"/>
      <c r="G63" s="40"/>
      <c r="H63" s="261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2"/>
      <c r="T63" s="2"/>
      <c r="U63" s="40"/>
      <c r="V63" s="40"/>
      <c r="W63" s="40"/>
      <c r="X63" s="40"/>
      <c r="Y63" s="72"/>
    </row>
    <row r="64" spans="1:25" s="1" customFormat="1" ht="13">
      <c r="A64" s="38" t="str">
        <f t="shared" si="4"/>
        <v>dVal</v>
      </c>
      <c r="B64" s="40">
        <f t="shared" si="3"/>
        <v>0.7504489183368066</v>
      </c>
      <c r="C64" s="2"/>
      <c r="D64" s="40"/>
      <c r="E64" s="40">
        <v>0.72342699830632595</v>
      </c>
      <c r="F64" s="40"/>
      <c r="G64" s="40"/>
      <c r="H64" s="261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2"/>
      <c r="T64" s="2"/>
      <c r="U64" s="40"/>
      <c r="V64" s="40"/>
      <c r="W64" s="40"/>
      <c r="X64" s="40"/>
      <c r="Y64" s="72"/>
    </row>
    <row r="65" spans="1:25" s="1" customFormat="1" ht="13">
      <c r="A65" s="38" t="str">
        <f t="shared" si="4"/>
        <v>dTrp</v>
      </c>
      <c r="B65" s="40">
        <f t="shared" si="3"/>
        <v>0.17962545556110818</v>
      </c>
      <c r="C65" s="2"/>
      <c r="D65" s="40"/>
      <c r="E65" s="40">
        <v>0.14748549125706939</v>
      </c>
      <c r="F65" s="40"/>
      <c r="G65" s="40"/>
      <c r="H65" s="261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2"/>
      <c r="T65" s="2"/>
      <c r="U65" s="40"/>
      <c r="V65" s="40"/>
      <c r="W65" s="40"/>
      <c r="X65" s="40"/>
      <c r="Y65" s="72"/>
    </row>
    <row r="66" spans="1:25" s="1" customFormat="1" ht="13">
      <c r="A66" s="38" t="str">
        <f t="shared" si="4"/>
        <v>dPhe</v>
      </c>
      <c r="B66" s="40">
        <f t="shared" si="3"/>
        <v>0.75815147827797336</v>
      </c>
      <c r="C66" s="2"/>
      <c r="D66" s="40"/>
      <c r="E66" s="40">
        <v>0.6675547219861685</v>
      </c>
      <c r="F66" s="40"/>
      <c r="G66" s="40"/>
      <c r="H66" s="261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2"/>
      <c r="T66" s="2"/>
      <c r="U66" s="40"/>
      <c r="V66" s="40"/>
      <c r="W66" s="40"/>
      <c r="X66" s="40"/>
      <c r="Y66" s="72"/>
    </row>
    <row r="67" spans="1:25" s="1" customFormat="1" ht="13">
      <c r="A67" s="38" t="str">
        <f t="shared" si="4"/>
        <v>dThr</v>
      </c>
      <c r="B67" s="40">
        <f t="shared" si="3"/>
        <v>0.52195250673957694</v>
      </c>
      <c r="C67" s="2"/>
      <c r="D67" s="40"/>
      <c r="E67" s="40">
        <v>0.49667437007121601</v>
      </c>
      <c r="F67" s="40"/>
      <c r="G67" s="40"/>
      <c r="H67" s="261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2"/>
      <c r="T67" s="2"/>
      <c r="U67" s="40"/>
      <c r="V67" s="40"/>
      <c r="W67" s="40"/>
      <c r="X67" s="40"/>
      <c r="Y67" s="72"/>
    </row>
    <row r="68" spans="1:25" s="1" customFormat="1" ht="13">
      <c r="A68" s="38" t="str">
        <f t="shared" si="4"/>
        <v>dIle</v>
      </c>
      <c r="B68" s="40">
        <f t="shared" si="3"/>
        <v>0.59487446182336812</v>
      </c>
      <c r="C68" s="2"/>
      <c r="D68" s="40"/>
      <c r="E68" s="40">
        <v>0.52647386675370256</v>
      </c>
      <c r="F68" s="40"/>
      <c r="G68" s="40"/>
      <c r="H68" s="261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2"/>
      <c r="T68" s="2"/>
      <c r="U68" s="40"/>
      <c r="V68" s="40"/>
      <c r="W68" s="40"/>
      <c r="X68" s="40"/>
      <c r="Y68" s="72"/>
    </row>
    <row r="69" spans="1:25" s="1" customFormat="1" ht="13">
      <c r="A69" s="38" t="str">
        <f t="shared" si="4"/>
        <v>Dry Matter%</v>
      </c>
      <c r="B69" s="40">
        <f t="shared" si="3"/>
        <v>79.999999999999972</v>
      </c>
      <c r="C69" s="2"/>
      <c r="D69" s="40"/>
      <c r="E69" s="40">
        <v>79.999999999999986</v>
      </c>
      <c r="F69" s="40"/>
      <c r="G69" s="40"/>
      <c r="H69" s="261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2"/>
      <c r="T69" s="2"/>
      <c r="U69" s="40"/>
      <c r="V69" s="40"/>
      <c r="W69" s="40"/>
      <c r="X69" s="40"/>
      <c r="Y69" s="72"/>
    </row>
    <row r="70" spans="1:25" s="1" customFormat="1" ht="13">
      <c r="A70" s="38" t="s">
        <v>34</v>
      </c>
      <c r="B70" s="40">
        <f>B27</f>
        <v>270.64574563590986</v>
      </c>
      <c r="C70" s="2"/>
      <c r="D70" s="40"/>
      <c r="E70" s="40">
        <v>270.64718363727781</v>
      </c>
      <c r="F70" s="40"/>
      <c r="G70" s="40"/>
      <c r="H70" s="261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2"/>
      <c r="T70" s="2"/>
      <c r="U70" s="2"/>
      <c r="V70" s="40"/>
      <c r="W70" s="40"/>
      <c r="X70" s="40"/>
      <c r="Y70" s="72"/>
    </row>
    <row r="71" spans="1:25" s="1" customFormat="1" ht="13">
      <c r="G71" s="72"/>
      <c r="H71" s="192"/>
      <c r="I71" s="72"/>
      <c r="J71" s="72"/>
      <c r="K71" s="72"/>
      <c r="L71" s="72"/>
      <c r="M71" s="72"/>
      <c r="N71" s="72"/>
      <c r="O71" s="72"/>
      <c r="P71" s="72"/>
      <c r="Q71" s="72"/>
      <c r="R71" s="72"/>
    </row>
    <row r="72" spans="1:25" s="1" customFormat="1" ht="13">
      <c r="G72" s="72"/>
      <c r="H72" s="192"/>
      <c r="I72" s="72"/>
      <c r="J72" s="72"/>
      <c r="K72" s="72"/>
      <c r="L72" s="72"/>
      <c r="M72" s="72"/>
      <c r="N72" s="72"/>
      <c r="O72" s="72"/>
      <c r="P72" s="72"/>
      <c r="Q72" s="72"/>
      <c r="R72" s="72"/>
    </row>
    <row r="73" spans="1:25" s="1" customFormat="1" ht="13">
      <c r="A73" s="34"/>
      <c r="B73" s="36"/>
      <c r="G73" s="72"/>
      <c r="H73" s="192"/>
      <c r="I73" s="72"/>
      <c r="J73" s="72"/>
      <c r="K73" s="72"/>
      <c r="L73" s="72"/>
      <c r="M73" s="72"/>
      <c r="N73" s="72"/>
      <c r="O73" s="72"/>
      <c r="P73" s="72"/>
      <c r="Q73" s="72"/>
      <c r="R73" s="72"/>
    </row>
    <row r="74" spans="1:25" s="1" customFormat="1" ht="13">
      <c r="A74" s="34"/>
      <c r="B74" s="36"/>
      <c r="G74" s="72"/>
      <c r="H74" s="192"/>
      <c r="I74" s="72"/>
      <c r="J74" s="72"/>
      <c r="K74" s="72"/>
      <c r="L74" s="72"/>
      <c r="M74" s="72"/>
      <c r="N74" s="72"/>
      <c r="O74" s="72"/>
      <c r="P74" s="72"/>
      <c r="Q74" s="72"/>
      <c r="R74" s="72"/>
    </row>
    <row r="75" spans="1:25" s="1" customFormat="1" ht="13">
      <c r="A75" s="34"/>
      <c r="B75" s="36"/>
      <c r="G75" s="72"/>
      <c r="H75" s="192"/>
      <c r="I75" s="72"/>
      <c r="J75" s="72"/>
      <c r="K75" s="72"/>
      <c r="L75" s="72"/>
      <c r="M75" s="72"/>
      <c r="N75" s="72"/>
      <c r="O75" s="72"/>
      <c r="P75" s="72"/>
      <c r="Q75" s="72"/>
      <c r="R75" s="72"/>
    </row>
    <row r="76" spans="1:25" s="1" customFormat="1" ht="13">
      <c r="A76" s="34"/>
      <c r="B76" s="36"/>
      <c r="G76" s="72"/>
      <c r="H76" s="192"/>
      <c r="I76" s="72"/>
      <c r="J76" s="72"/>
      <c r="K76" s="72"/>
      <c r="L76" s="72"/>
      <c r="M76" s="72"/>
      <c r="N76" s="72"/>
      <c r="O76" s="72"/>
      <c r="P76" s="72"/>
      <c r="Q76" s="72"/>
      <c r="R76" s="72"/>
    </row>
    <row r="77" spans="1:25" s="1" customFormat="1" ht="13">
      <c r="A77" s="34"/>
      <c r="B77" s="36"/>
      <c r="G77" s="72"/>
      <c r="H77" s="192"/>
      <c r="I77" s="72"/>
      <c r="J77" s="72"/>
      <c r="K77" s="72"/>
      <c r="L77" s="72"/>
      <c r="M77" s="72"/>
      <c r="N77" s="72"/>
      <c r="O77" s="72"/>
      <c r="P77" s="72"/>
      <c r="Q77" s="72"/>
      <c r="R77" s="72"/>
    </row>
    <row r="78" spans="1:25" s="1" customFormat="1" ht="13">
      <c r="A78" s="34"/>
      <c r="B78" s="36"/>
      <c r="G78" s="72"/>
      <c r="H78" s="192"/>
      <c r="I78" s="72"/>
      <c r="J78" s="72"/>
      <c r="K78" s="72"/>
      <c r="L78" s="72"/>
      <c r="M78" s="72"/>
      <c r="N78" s="72"/>
      <c r="O78" s="72"/>
      <c r="P78" s="72"/>
      <c r="Q78" s="72"/>
      <c r="R78" s="72"/>
    </row>
    <row r="79" spans="1:25" s="1" customFormat="1" ht="13">
      <c r="A79" s="34"/>
      <c r="B79" s="36"/>
      <c r="G79" s="72"/>
      <c r="H79" s="192"/>
      <c r="I79" s="72"/>
      <c r="J79" s="72"/>
      <c r="K79" s="72"/>
      <c r="L79" s="72"/>
      <c r="M79" s="72"/>
      <c r="N79" s="72"/>
      <c r="O79" s="72"/>
      <c r="P79" s="72"/>
      <c r="Q79" s="72"/>
      <c r="R79" s="72"/>
    </row>
    <row r="80" spans="1:25" s="1" customFormat="1" ht="13">
      <c r="A80" s="34"/>
      <c r="B80" s="36"/>
      <c r="G80" s="72"/>
      <c r="H80" s="192"/>
      <c r="I80" s="72"/>
      <c r="J80" s="72"/>
      <c r="K80" s="72"/>
      <c r="L80" s="72"/>
      <c r="M80" s="72"/>
      <c r="N80" s="72"/>
      <c r="O80" s="72"/>
      <c r="P80" s="72"/>
      <c r="Q80" s="72"/>
      <c r="R80" s="72"/>
    </row>
    <row r="81" spans="1:18" s="1" customFormat="1" ht="13">
      <c r="A81" s="34"/>
      <c r="B81" s="36"/>
      <c r="G81" s="72"/>
      <c r="H81" s="192"/>
      <c r="I81" s="72"/>
      <c r="J81" s="72"/>
      <c r="K81" s="72"/>
      <c r="L81" s="72"/>
      <c r="M81" s="72"/>
      <c r="N81" s="72"/>
      <c r="O81" s="72"/>
      <c r="P81" s="72"/>
      <c r="Q81" s="72"/>
      <c r="R81" s="72"/>
    </row>
    <row r="82" spans="1:18" s="1" customFormat="1" ht="13">
      <c r="A82" s="34"/>
      <c r="B82" s="36"/>
      <c r="G82" s="72"/>
      <c r="H82" s="192"/>
      <c r="I82" s="72"/>
      <c r="J82" s="72"/>
      <c r="K82" s="72"/>
      <c r="L82" s="72"/>
      <c r="M82" s="72"/>
      <c r="N82" s="72"/>
      <c r="O82" s="72"/>
      <c r="P82" s="72"/>
      <c r="Q82" s="72"/>
      <c r="R82" s="72"/>
    </row>
    <row r="83" spans="1:18" s="1" customFormat="1" ht="13">
      <c r="A83" s="34"/>
      <c r="B83" s="36"/>
      <c r="G83" s="72"/>
      <c r="H83" s="192"/>
      <c r="I83" s="72"/>
      <c r="J83" s="72"/>
      <c r="K83" s="72"/>
      <c r="L83" s="72"/>
      <c r="M83" s="72"/>
      <c r="N83" s="72"/>
      <c r="O83" s="72"/>
      <c r="P83" s="72"/>
      <c r="Q83" s="72"/>
      <c r="R83" s="72"/>
    </row>
    <row r="84" spans="1:18" s="1" customFormat="1" ht="13">
      <c r="A84" s="34"/>
      <c r="B84" s="36"/>
      <c r="G84" s="72"/>
      <c r="H84" s="192"/>
      <c r="I84" s="72"/>
      <c r="J84" s="72"/>
      <c r="K84" s="72"/>
      <c r="L84" s="72"/>
      <c r="M84" s="72"/>
      <c r="N84" s="72"/>
      <c r="O84" s="72"/>
      <c r="P84" s="72"/>
      <c r="Q84" s="72"/>
      <c r="R84" s="72"/>
    </row>
    <row r="85" spans="1:18" s="1" customFormat="1" ht="13">
      <c r="A85" s="34"/>
      <c r="B85" s="36"/>
      <c r="G85" s="72"/>
      <c r="H85" s="192"/>
      <c r="I85" s="72"/>
      <c r="J85" s="72"/>
      <c r="K85" s="72"/>
      <c r="L85" s="72"/>
      <c r="M85" s="72"/>
      <c r="N85" s="72"/>
      <c r="O85" s="72"/>
      <c r="P85" s="72"/>
      <c r="Q85" s="72"/>
      <c r="R85" s="72"/>
    </row>
    <row r="86" spans="1:18" s="1" customFormat="1" ht="13">
      <c r="A86" s="34"/>
      <c r="B86" s="36"/>
      <c r="G86" s="72"/>
      <c r="H86" s="192"/>
      <c r="I86" s="72"/>
      <c r="J86" s="72"/>
      <c r="K86" s="72"/>
      <c r="L86" s="72"/>
      <c r="M86" s="72"/>
      <c r="N86" s="72"/>
      <c r="O86" s="72"/>
      <c r="P86" s="72"/>
      <c r="Q86" s="72"/>
      <c r="R86" s="72"/>
    </row>
    <row r="87" spans="1:18" s="1" customFormat="1" ht="13">
      <c r="A87" s="34"/>
      <c r="B87" s="36"/>
      <c r="G87" s="72"/>
      <c r="H87" s="192"/>
      <c r="I87" s="72"/>
      <c r="J87" s="72"/>
      <c r="K87" s="72"/>
      <c r="L87" s="72"/>
      <c r="M87" s="72"/>
      <c r="N87" s="72"/>
      <c r="O87" s="72"/>
      <c r="P87" s="72"/>
      <c r="Q87" s="72"/>
      <c r="R87" s="72"/>
    </row>
    <row r="88" spans="1:18" s="1" customFormat="1" ht="13">
      <c r="A88" s="34"/>
      <c r="B88" s="36"/>
      <c r="G88" s="72"/>
      <c r="H88" s="192"/>
      <c r="I88" s="72"/>
      <c r="J88" s="72"/>
      <c r="K88" s="72"/>
      <c r="L88" s="72"/>
      <c r="M88" s="72"/>
      <c r="N88" s="72"/>
      <c r="O88" s="72"/>
      <c r="P88" s="72"/>
      <c r="Q88" s="72"/>
      <c r="R88" s="72"/>
    </row>
    <row r="89" spans="1:18" s="1" customFormat="1" ht="13">
      <c r="A89" s="34"/>
      <c r="B89" s="36"/>
      <c r="G89" s="72"/>
      <c r="H89" s="192"/>
      <c r="I89" s="72"/>
      <c r="J89" s="72"/>
      <c r="K89" s="72"/>
      <c r="L89" s="72"/>
      <c r="M89" s="72"/>
      <c r="N89" s="72"/>
      <c r="O89" s="72"/>
      <c r="P89" s="72"/>
      <c r="Q89" s="72"/>
      <c r="R89" s="72"/>
    </row>
    <row r="90" spans="1:18" s="1" customFormat="1" ht="13">
      <c r="A90" s="34"/>
      <c r="B90" s="36"/>
      <c r="G90" s="72"/>
      <c r="H90" s="192"/>
      <c r="I90" s="72"/>
      <c r="J90" s="72"/>
      <c r="K90" s="72"/>
      <c r="L90" s="72"/>
      <c r="M90" s="72"/>
      <c r="N90" s="72"/>
      <c r="O90" s="72"/>
      <c r="P90" s="72"/>
      <c r="Q90" s="72"/>
      <c r="R90" s="72"/>
    </row>
    <row r="91" spans="1:18" s="1" customFormat="1" ht="13">
      <c r="A91" s="34"/>
      <c r="B91" s="36"/>
      <c r="G91" s="72"/>
      <c r="H91" s="192"/>
      <c r="I91" s="72"/>
      <c r="J91" s="72"/>
      <c r="K91" s="72"/>
      <c r="L91" s="72"/>
      <c r="M91" s="72"/>
      <c r="N91" s="72"/>
      <c r="O91" s="72"/>
      <c r="P91" s="72"/>
      <c r="Q91" s="72"/>
      <c r="R91" s="72"/>
    </row>
    <row r="92" spans="1:18" s="1" customFormat="1" ht="13">
      <c r="A92" s="34"/>
      <c r="B92" s="36"/>
      <c r="G92" s="72"/>
      <c r="H92" s="192"/>
      <c r="I92" s="72"/>
      <c r="J92" s="72"/>
      <c r="K92" s="72"/>
      <c r="L92" s="72"/>
      <c r="M92" s="72"/>
      <c r="N92" s="72"/>
      <c r="O92" s="72"/>
      <c r="P92" s="72"/>
      <c r="Q92" s="72"/>
      <c r="R92" s="72"/>
    </row>
    <row r="93" spans="1:18" s="1" customFormat="1" ht="13">
      <c r="A93" s="34"/>
      <c r="B93" s="36"/>
      <c r="G93" s="72"/>
      <c r="H93" s="192"/>
      <c r="I93" s="72"/>
      <c r="J93" s="72"/>
      <c r="K93" s="72"/>
      <c r="L93" s="72"/>
      <c r="M93" s="72"/>
      <c r="N93" s="72"/>
      <c r="O93" s="72"/>
      <c r="P93" s="72"/>
      <c r="Q93" s="72"/>
      <c r="R93" s="72"/>
    </row>
    <row r="94" spans="1:18" s="1" customFormat="1" ht="13">
      <c r="A94" s="34"/>
      <c r="B94" s="36"/>
      <c r="G94" s="72"/>
      <c r="H94" s="192"/>
      <c r="I94" s="72"/>
      <c r="J94" s="72"/>
      <c r="K94" s="72"/>
      <c r="L94" s="72"/>
      <c r="M94" s="72"/>
      <c r="N94" s="72"/>
      <c r="O94" s="72"/>
      <c r="P94" s="72"/>
      <c r="Q94" s="72"/>
      <c r="R94" s="72"/>
    </row>
    <row r="95" spans="1:18" s="1" customFormat="1" ht="13">
      <c r="A95" s="34"/>
      <c r="B95" s="36"/>
      <c r="G95" s="72"/>
      <c r="H95" s="192"/>
      <c r="I95" s="72"/>
      <c r="J95" s="72"/>
      <c r="K95" s="72"/>
      <c r="L95" s="72"/>
      <c r="M95" s="72"/>
      <c r="N95" s="72"/>
      <c r="O95" s="72"/>
      <c r="P95" s="72"/>
      <c r="Q95" s="72"/>
      <c r="R95" s="72"/>
    </row>
    <row r="96" spans="1:18" s="1" customFormat="1" ht="13">
      <c r="A96" s="34"/>
      <c r="B96" s="36"/>
      <c r="G96" s="72"/>
      <c r="H96" s="192"/>
      <c r="I96" s="72"/>
      <c r="J96" s="72"/>
      <c r="K96" s="72"/>
      <c r="L96" s="72"/>
      <c r="M96" s="72"/>
      <c r="N96" s="72"/>
      <c r="O96" s="72"/>
      <c r="P96" s="72"/>
      <c r="Q96" s="72"/>
      <c r="R96" s="72"/>
    </row>
    <row r="97" spans="1:18" s="1" customFormat="1" ht="13">
      <c r="A97" s="34"/>
      <c r="B97" s="36"/>
      <c r="G97" s="72"/>
      <c r="H97" s="192"/>
      <c r="I97" s="72"/>
      <c r="J97" s="72"/>
      <c r="K97" s="72"/>
      <c r="L97" s="72"/>
      <c r="M97" s="72"/>
      <c r="N97" s="72"/>
      <c r="O97" s="72"/>
      <c r="P97" s="72"/>
      <c r="Q97" s="72"/>
      <c r="R97" s="72"/>
    </row>
    <row r="98" spans="1:18" s="1" customFormat="1" ht="13">
      <c r="A98" s="34"/>
      <c r="B98" s="36"/>
      <c r="G98" s="72"/>
      <c r="H98" s="192"/>
      <c r="I98" s="72"/>
      <c r="J98" s="72"/>
      <c r="K98" s="72"/>
      <c r="L98" s="72"/>
      <c r="M98" s="72"/>
      <c r="N98" s="72"/>
      <c r="O98" s="72"/>
      <c r="P98" s="72"/>
      <c r="Q98" s="72"/>
      <c r="R98" s="72"/>
    </row>
    <row r="99" spans="1:18" s="1" customFormat="1" ht="13">
      <c r="A99" s="34"/>
      <c r="B99" s="36"/>
      <c r="G99" s="72"/>
      <c r="H99" s="192"/>
      <c r="I99" s="72"/>
      <c r="J99" s="72"/>
      <c r="K99" s="72"/>
      <c r="L99" s="72"/>
      <c r="M99" s="72"/>
      <c r="N99" s="72"/>
      <c r="O99" s="72"/>
      <c r="P99" s="72"/>
      <c r="Q99" s="72"/>
      <c r="R99" s="72"/>
    </row>
    <row r="100" spans="1:18" s="1" customFormat="1" ht="13">
      <c r="A100" s="34"/>
      <c r="B100" s="36"/>
      <c r="G100" s="72"/>
      <c r="H100" s="192"/>
      <c r="I100" s="72"/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1:18" s="1" customFormat="1" ht="13">
      <c r="A101" s="34"/>
      <c r="B101" s="36"/>
      <c r="G101" s="72"/>
      <c r="H101" s="192"/>
      <c r="I101" s="72"/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1:18" s="1" customFormat="1" ht="13">
      <c r="A102" s="34"/>
      <c r="B102" s="36"/>
      <c r="G102" s="72"/>
      <c r="H102" s="192"/>
      <c r="I102" s="72"/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1:18" s="1" customFormat="1" ht="13">
      <c r="A103" s="34"/>
      <c r="B103" s="36"/>
      <c r="G103" s="72"/>
      <c r="H103" s="192"/>
      <c r="I103" s="72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1:18" s="1" customFormat="1" ht="13">
      <c r="A104" s="34"/>
      <c r="B104" s="36"/>
      <c r="G104" s="72"/>
      <c r="H104" s="192"/>
      <c r="I104" s="72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1:18" s="1" customFormat="1" ht="13">
      <c r="A105" s="34"/>
      <c r="B105" s="36"/>
      <c r="G105" s="72"/>
      <c r="H105" s="192"/>
      <c r="I105" s="72"/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1:18" s="1" customFormat="1" ht="13">
      <c r="A106" s="34"/>
      <c r="B106" s="36"/>
      <c r="G106" s="72"/>
      <c r="H106" s="192"/>
      <c r="I106" s="72"/>
      <c r="J106" s="72"/>
      <c r="K106" s="72"/>
      <c r="L106" s="72"/>
      <c r="M106" s="72"/>
      <c r="N106" s="72"/>
      <c r="O106" s="72"/>
      <c r="P106" s="72"/>
      <c r="Q106" s="72"/>
      <c r="R106" s="72"/>
    </row>
    <row r="107" spans="1:18" s="1" customFormat="1" ht="13">
      <c r="A107" s="34"/>
      <c r="B107" s="36"/>
      <c r="G107" s="72"/>
      <c r="H107" s="192"/>
      <c r="I107" s="72"/>
      <c r="J107" s="72"/>
      <c r="K107" s="72"/>
      <c r="L107" s="72"/>
      <c r="M107" s="72"/>
      <c r="N107" s="72"/>
      <c r="O107" s="72"/>
      <c r="P107" s="72"/>
      <c r="Q107" s="72"/>
      <c r="R107" s="72"/>
    </row>
    <row r="108" spans="1:18" s="1" customFormat="1" ht="13">
      <c r="A108" s="34"/>
      <c r="B108" s="36"/>
      <c r="G108" s="72"/>
      <c r="H108" s="192"/>
      <c r="I108" s="72"/>
      <c r="J108" s="72"/>
      <c r="K108" s="72"/>
      <c r="L108" s="72"/>
      <c r="M108" s="72"/>
      <c r="N108" s="72"/>
      <c r="O108" s="72"/>
      <c r="P108" s="72"/>
      <c r="Q108" s="72"/>
      <c r="R108" s="72"/>
    </row>
    <row r="109" spans="1:18" s="1" customFormat="1" ht="13">
      <c r="A109" s="34"/>
      <c r="B109" s="36"/>
      <c r="G109" s="72"/>
      <c r="H109" s="192"/>
      <c r="I109" s="72"/>
      <c r="J109" s="72"/>
      <c r="K109" s="72"/>
      <c r="L109" s="72"/>
      <c r="M109" s="72"/>
      <c r="N109" s="72"/>
      <c r="O109" s="72"/>
      <c r="P109" s="72"/>
      <c r="Q109" s="72"/>
      <c r="R109" s="72"/>
    </row>
    <row r="110" spans="1:18" s="1" customFormat="1" ht="13">
      <c r="A110" s="34"/>
      <c r="B110" s="36"/>
      <c r="G110" s="72"/>
      <c r="H110" s="192"/>
      <c r="I110" s="72"/>
      <c r="J110" s="72"/>
      <c r="K110" s="72"/>
      <c r="L110" s="72"/>
      <c r="M110" s="72"/>
      <c r="N110" s="72"/>
      <c r="O110" s="72"/>
      <c r="P110" s="72"/>
      <c r="Q110" s="72"/>
      <c r="R110" s="72"/>
    </row>
    <row r="111" spans="1:18" s="1" customFormat="1" ht="13">
      <c r="A111" s="34"/>
      <c r="B111" s="36"/>
      <c r="G111" s="72"/>
      <c r="H111" s="192"/>
      <c r="I111" s="72"/>
      <c r="J111" s="72"/>
      <c r="K111" s="72"/>
      <c r="L111" s="72"/>
      <c r="M111" s="72"/>
      <c r="N111" s="72"/>
      <c r="O111" s="72"/>
      <c r="P111" s="72"/>
      <c r="Q111" s="72"/>
      <c r="R111" s="72"/>
    </row>
    <row r="112" spans="1:18" s="1" customFormat="1" ht="13">
      <c r="A112" s="34"/>
      <c r="B112" s="36"/>
      <c r="G112" s="72"/>
      <c r="H112" s="192"/>
      <c r="I112" s="72"/>
      <c r="J112" s="72"/>
      <c r="K112" s="72"/>
      <c r="L112" s="72"/>
      <c r="M112" s="72"/>
      <c r="N112" s="72"/>
      <c r="O112" s="72"/>
      <c r="P112" s="72"/>
      <c r="Q112" s="72"/>
      <c r="R112" s="72"/>
    </row>
    <row r="113" spans="1:18" s="1" customFormat="1" ht="13">
      <c r="A113" s="34"/>
      <c r="B113" s="36"/>
      <c r="G113" s="72"/>
      <c r="H113" s="192"/>
      <c r="I113" s="72"/>
      <c r="J113" s="72"/>
      <c r="K113" s="72"/>
      <c r="L113" s="72"/>
      <c r="M113" s="72"/>
      <c r="N113" s="72"/>
      <c r="O113" s="72"/>
      <c r="P113" s="72"/>
      <c r="Q113" s="72"/>
      <c r="R113" s="72"/>
    </row>
    <row r="114" spans="1:18" s="1" customFormat="1" ht="13">
      <c r="A114" s="34"/>
      <c r="B114" s="36"/>
      <c r="G114" s="72"/>
      <c r="H114" s="192"/>
      <c r="I114" s="72"/>
      <c r="J114" s="72"/>
      <c r="K114" s="72"/>
      <c r="L114" s="72"/>
      <c r="M114" s="72"/>
      <c r="N114" s="72"/>
      <c r="O114" s="72"/>
      <c r="P114" s="72"/>
      <c r="Q114" s="72"/>
      <c r="R114" s="72"/>
    </row>
    <row r="115" spans="1:18" s="1" customFormat="1" ht="13">
      <c r="A115" s="34"/>
      <c r="B115" s="36"/>
      <c r="G115" s="72"/>
      <c r="H115" s="192"/>
      <c r="I115" s="72"/>
      <c r="J115" s="72"/>
      <c r="K115" s="72"/>
      <c r="L115" s="72"/>
      <c r="M115" s="72"/>
      <c r="N115" s="72"/>
      <c r="O115" s="72"/>
      <c r="P115" s="72"/>
      <c r="Q115" s="72"/>
      <c r="R115" s="72"/>
    </row>
    <row r="116" spans="1:18" s="1" customFormat="1" ht="13">
      <c r="A116" s="34"/>
      <c r="B116" s="36"/>
      <c r="G116" s="72"/>
      <c r="H116" s="192"/>
      <c r="I116" s="72"/>
      <c r="J116" s="72"/>
      <c r="K116" s="72"/>
      <c r="L116" s="72"/>
      <c r="M116" s="72"/>
      <c r="N116" s="72"/>
      <c r="O116" s="72"/>
      <c r="P116" s="72"/>
      <c r="Q116" s="72"/>
      <c r="R116" s="72"/>
    </row>
    <row r="117" spans="1:18" s="1" customFormat="1" ht="13">
      <c r="A117" s="34"/>
      <c r="B117" s="36"/>
      <c r="G117" s="72"/>
      <c r="H117" s="192"/>
      <c r="I117" s="72"/>
      <c r="J117" s="72"/>
      <c r="K117" s="72"/>
      <c r="L117" s="72"/>
      <c r="M117" s="72"/>
      <c r="N117" s="72"/>
      <c r="O117" s="72"/>
      <c r="P117" s="72"/>
      <c r="Q117" s="72"/>
      <c r="R117" s="72"/>
    </row>
    <row r="118" spans="1:18" s="1" customFormat="1" ht="13">
      <c r="A118" s="34"/>
      <c r="B118" s="36"/>
      <c r="G118" s="72"/>
      <c r="H118" s="192"/>
      <c r="I118" s="72"/>
      <c r="J118" s="72"/>
      <c r="K118" s="72"/>
      <c r="L118" s="72"/>
      <c r="M118" s="72"/>
      <c r="N118" s="72"/>
      <c r="O118" s="72"/>
      <c r="P118" s="72"/>
      <c r="Q118" s="72"/>
      <c r="R118" s="72"/>
    </row>
    <row r="119" spans="1:18" s="1" customFormat="1" ht="13">
      <c r="A119" s="34"/>
      <c r="B119" s="36"/>
      <c r="G119" s="72"/>
      <c r="H119" s="192"/>
      <c r="I119" s="72"/>
      <c r="J119" s="72"/>
      <c r="K119" s="72"/>
      <c r="L119" s="72"/>
      <c r="M119" s="72"/>
      <c r="N119" s="72"/>
      <c r="O119" s="72"/>
      <c r="P119" s="72"/>
      <c r="Q119" s="72"/>
      <c r="R119" s="72"/>
    </row>
    <row r="120" spans="1:18" s="1" customFormat="1" ht="13">
      <c r="A120" s="34"/>
      <c r="B120" s="36"/>
      <c r="G120" s="72"/>
      <c r="H120" s="192"/>
      <c r="I120" s="72"/>
      <c r="J120" s="72"/>
      <c r="K120" s="72"/>
      <c r="L120" s="72"/>
      <c r="M120" s="72"/>
      <c r="N120" s="72"/>
      <c r="O120" s="72"/>
      <c r="P120" s="72"/>
      <c r="Q120" s="72"/>
      <c r="R120" s="72"/>
    </row>
    <row r="121" spans="1:18" s="1" customFormat="1" ht="13">
      <c r="A121" s="34"/>
      <c r="B121" s="36"/>
      <c r="G121" s="72"/>
      <c r="H121" s="192"/>
      <c r="I121" s="72"/>
      <c r="J121" s="72"/>
      <c r="K121" s="72"/>
      <c r="L121" s="72"/>
      <c r="M121" s="72"/>
      <c r="N121" s="72"/>
      <c r="O121" s="72"/>
      <c r="P121" s="72"/>
      <c r="Q121" s="72"/>
      <c r="R121" s="72"/>
    </row>
    <row r="122" spans="1:18" s="1" customFormat="1" ht="13">
      <c r="A122" s="34"/>
      <c r="B122" s="36"/>
      <c r="G122" s="72"/>
      <c r="H122" s="192"/>
      <c r="I122" s="72"/>
      <c r="J122" s="72"/>
      <c r="K122" s="72"/>
      <c r="L122" s="72"/>
      <c r="M122" s="72"/>
      <c r="N122" s="72"/>
      <c r="O122" s="72"/>
      <c r="P122" s="72"/>
      <c r="Q122" s="72"/>
      <c r="R122" s="72"/>
    </row>
    <row r="123" spans="1:18" s="1" customFormat="1" ht="13">
      <c r="A123" s="34"/>
      <c r="B123" s="36"/>
      <c r="G123" s="72"/>
      <c r="H123" s="192"/>
      <c r="I123" s="72"/>
      <c r="J123" s="72"/>
      <c r="K123" s="72"/>
      <c r="L123" s="72"/>
      <c r="M123" s="72"/>
      <c r="N123" s="72"/>
      <c r="O123" s="72"/>
      <c r="P123" s="72"/>
      <c r="Q123" s="72"/>
      <c r="R123" s="72"/>
    </row>
    <row r="124" spans="1:18" s="1" customFormat="1" ht="13">
      <c r="A124" s="34"/>
      <c r="B124" s="36"/>
      <c r="G124" s="72"/>
      <c r="H124" s="192"/>
      <c r="I124" s="72"/>
      <c r="J124" s="72"/>
      <c r="K124" s="72"/>
      <c r="L124" s="72"/>
      <c r="M124" s="72"/>
      <c r="N124" s="72"/>
      <c r="O124" s="72"/>
      <c r="P124" s="72"/>
      <c r="Q124" s="72"/>
      <c r="R124" s="72"/>
    </row>
    <row r="125" spans="1:18" s="1" customFormat="1" ht="13">
      <c r="A125" s="34"/>
      <c r="B125" s="36"/>
      <c r="G125" s="72"/>
      <c r="H125" s="192"/>
      <c r="I125" s="72"/>
      <c r="J125" s="72"/>
      <c r="K125" s="72"/>
      <c r="L125" s="72"/>
      <c r="M125" s="72"/>
      <c r="N125" s="72"/>
      <c r="O125" s="72"/>
      <c r="P125" s="72"/>
      <c r="Q125" s="72"/>
      <c r="R125" s="72"/>
    </row>
    <row r="126" spans="1:18" s="1" customFormat="1" ht="13">
      <c r="A126" s="34"/>
      <c r="B126" s="36"/>
      <c r="G126" s="72"/>
      <c r="H126" s="192"/>
      <c r="I126" s="72"/>
      <c r="J126" s="72"/>
      <c r="K126" s="72"/>
      <c r="L126" s="72"/>
      <c r="M126" s="72"/>
      <c r="N126" s="72"/>
      <c r="O126" s="72"/>
      <c r="P126" s="72"/>
      <c r="Q126" s="72"/>
      <c r="R126" s="72"/>
    </row>
    <row r="127" spans="1:18" s="1" customFormat="1" ht="13">
      <c r="A127" s="34"/>
      <c r="B127" s="36"/>
      <c r="G127" s="72"/>
      <c r="H127" s="192"/>
      <c r="I127" s="72"/>
      <c r="J127" s="72"/>
      <c r="K127" s="72"/>
      <c r="L127" s="72"/>
      <c r="M127" s="72"/>
      <c r="N127" s="72"/>
      <c r="O127" s="72"/>
      <c r="P127" s="72"/>
      <c r="Q127" s="72"/>
      <c r="R127" s="72"/>
    </row>
    <row r="128" spans="1:18" s="1" customFormat="1" ht="13">
      <c r="A128" s="34"/>
      <c r="B128" s="36"/>
      <c r="G128" s="72"/>
      <c r="H128" s="192"/>
      <c r="I128" s="72"/>
      <c r="J128" s="72"/>
      <c r="K128" s="72"/>
      <c r="L128" s="72"/>
      <c r="M128" s="72"/>
      <c r="N128" s="72"/>
      <c r="O128" s="72"/>
      <c r="P128" s="72"/>
      <c r="Q128" s="72"/>
      <c r="R128" s="72"/>
    </row>
    <row r="129" spans="1:18" s="1" customFormat="1" ht="13">
      <c r="A129" s="34"/>
      <c r="B129" s="36"/>
      <c r="G129" s="72"/>
      <c r="H129" s="192"/>
      <c r="I129" s="72"/>
      <c r="J129" s="72"/>
      <c r="K129" s="72"/>
      <c r="L129" s="72"/>
      <c r="M129" s="72"/>
      <c r="N129" s="72"/>
      <c r="O129" s="72"/>
      <c r="P129" s="72"/>
      <c r="Q129" s="72"/>
      <c r="R129" s="72"/>
    </row>
    <row r="130" spans="1:18" s="1" customFormat="1" ht="13">
      <c r="A130" s="34"/>
      <c r="B130" s="36"/>
      <c r="G130" s="72"/>
      <c r="H130" s="192"/>
      <c r="I130" s="72"/>
      <c r="J130" s="72"/>
      <c r="K130" s="72"/>
      <c r="L130" s="72"/>
      <c r="M130" s="72"/>
      <c r="N130" s="72"/>
      <c r="O130" s="72"/>
      <c r="P130" s="72"/>
      <c r="Q130" s="72"/>
      <c r="R130" s="72"/>
    </row>
    <row r="131" spans="1:18" s="1" customFormat="1" ht="13">
      <c r="A131" s="34"/>
      <c r="B131" s="36"/>
      <c r="G131" s="72"/>
      <c r="H131" s="192"/>
      <c r="I131" s="72"/>
      <c r="J131" s="72"/>
      <c r="K131" s="72"/>
      <c r="L131" s="72"/>
      <c r="M131" s="72"/>
      <c r="N131" s="72"/>
      <c r="O131" s="72"/>
      <c r="P131" s="72"/>
      <c r="Q131" s="72"/>
      <c r="R131" s="72"/>
    </row>
    <row r="132" spans="1:18" s="1" customFormat="1" ht="13">
      <c r="A132" s="34"/>
      <c r="B132" s="36"/>
      <c r="G132" s="72"/>
      <c r="H132" s="192"/>
      <c r="I132" s="72"/>
      <c r="J132" s="72"/>
      <c r="K132" s="72"/>
      <c r="L132" s="72"/>
      <c r="M132" s="72"/>
      <c r="N132" s="72"/>
      <c r="O132" s="72"/>
      <c r="P132" s="72"/>
      <c r="Q132" s="72"/>
      <c r="R132" s="72"/>
    </row>
    <row r="133" spans="1:18" s="1" customFormat="1" ht="13">
      <c r="A133" s="34"/>
      <c r="B133" s="36"/>
      <c r="G133" s="72"/>
      <c r="H133" s="192"/>
      <c r="I133" s="72"/>
      <c r="J133" s="72"/>
      <c r="K133" s="72"/>
      <c r="L133" s="72"/>
      <c r="M133" s="72"/>
      <c r="N133" s="72"/>
      <c r="O133" s="72"/>
      <c r="P133" s="72"/>
      <c r="Q133" s="72"/>
      <c r="R133" s="72"/>
    </row>
    <row r="134" spans="1:18" s="1" customFormat="1" ht="13">
      <c r="A134" s="34"/>
      <c r="B134" s="36"/>
      <c r="G134" s="72"/>
      <c r="H134" s="192"/>
      <c r="I134" s="72"/>
      <c r="J134" s="72"/>
      <c r="K134" s="72"/>
      <c r="L134" s="72"/>
      <c r="M134" s="72"/>
      <c r="N134" s="72"/>
      <c r="O134" s="72"/>
      <c r="P134" s="72"/>
      <c r="Q134" s="72"/>
      <c r="R134" s="72"/>
    </row>
    <row r="135" spans="1:18" s="1" customFormat="1" ht="13">
      <c r="A135" s="34"/>
      <c r="B135" s="36"/>
      <c r="G135" s="72"/>
      <c r="H135" s="192"/>
      <c r="I135" s="72"/>
      <c r="J135" s="72"/>
      <c r="K135" s="72"/>
      <c r="L135" s="72"/>
      <c r="M135" s="72"/>
      <c r="N135" s="72"/>
      <c r="O135" s="72"/>
      <c r="P135" s="72"/>
      <c r="Q135" s="72"/>
      <c r="R135" s="72"/>
    </row>
    <row r="136" spans="1:18" s="1" customFormat="1" ht="13">
      <c r="A136" s="34"/>
      <c r="B136" s="36"/>
      <c r="G136" s="72"/>
      <c r="H136" s="192"/>
      <c r="I136" s="72"/>
      <c r="J136" s="72"/>
      <c r="K136" s="72"/>
      <c r="L136" s="72"/>
      <c r="M136" s="72"/>
      <c r="N136" s="72"/>
      <c r="O136" s="72"/>
      <c r="P136" s="72"/>
      <c r="Q136" s="72"/>
      <c r="R136" s="72"/>
    </row>
    <row r="137" spans="1:18" s="1" customFormat="1" ht="13">
      <c r="A137" s="34"/>
      <c r="B137" s="36"/>
      <c r="G137" s="72"/>
      <c r="H137" s="192"/>
      <c r="I137" s="72"/>
      <c r="J137" s="72"/>
      <c r="K137" s="72"/>
      <c r="L137" s="72"/>
      <c r="M137" s="72"/>
      <c r="N137" s="72"/>
      <c r="O137" s="72"/>
      <c r="P137" s="72"/>
      <c r="Q137" s="72"/>
      <c r="R137" s="72"/>
    </row>
    <row r="138" spans="1:18" s="1" customFormat="1" ht="13">
      <c r="A138" s="34"/>
      <c r="B138" s="36"/>
      <c r="G138" s="72"/>
      <c r="H138" s="192"/>
      <c r="I138" s="72"/>
      <c r="J138" s="72"/>
      <c r="K138" s="72"/>
      <c r="L138" s="72"/>
      <c r="M138" s="72"/>
      <c r="N138" s="72"/>
      <c r="O138" s="72"/>
      <c r="P138" s="72"/>
      <c r="Q138" s="72"/>
      <c r="R138" s="72"/>
    </row>
    <row r="139" spans="1:18" s="1" customFormat="1" ht="13">
      <c r="A139" s="34"/>
      <c r="B139" s="36"/>
      <c r="G139" s="72"/>
      <c r="H139" s="192"/>
      <c r="I139" s="72"/>
      <c r="J139" s="72"/>
      <c r="K139" s="72"/>
      <c r="L139" s="72"/>
      <c r="M139" s="72"/>
      <c r="N139" s="72"/>
      <c r="O139" s="72"/>
      <c r="P139" s="72"/>
      <c r="Q139" s="72"/>
      <c r="R139" s="72"/>
    </row>
    <row r="140" spans="1:18" s="1" customFormat="1" ht="13">
      <c r="A140" s="34"/>
      <c r="B140" s="36"/>
      <c r="G140" s="72"/>
      <c r="H140" s="192"/>
      <c r="I140" s="72"/>
      <c r="J140" s="72"/>
      <c r="K140" s="72"/>
      <c r="L140" s="72"/>
      <c r="M140" s="72"/>
      <c r="N140" s="72"/>
      <c r="O140" s="72"/>
      <c r="P140" s="72"/>
      <c r="Q140" s="72"/>
      <c r="R140" s="72"/>
    </row>
    <row r="141" spans="1:18" s="1" customFormat="1" ht="13">
      <c r="A141" s="34"/>
      <c r="B141" s="36"/>
      <c r="G141" s="72"/>
      <c r="H141" s="192"/>
      <c r="I141" s="72"/>
      <c r="J141" s="72"/>
      <c r="K141" s="72"/>
      <c r="L141" s="72"/>
      <c r="M141" s="72"/>
      <c r="N141" s="72"/>
      <c r="O141" s="72"/>
      <c r="P141" s="72"/>
      <c r="Q141" s="72"/>
      <c r="R141" s="72"/>
    </row>
    <row r="142" spans="1:18" s="1" customFormat="1" ht="13">
      <c r="A142" s="34"/>
      <c r="B142" s="36"/>
      <c r="G142" s="72"/>
      <c r="H142" s="192"/>
      <c r="I142" s="72"/>
      <c r="J142" s="72"/>
      <c r="K142" s="72"/>
      <c r="L142" s="72"/>
      <c r="M142" s="72"/>
      <c r="N142" s="72"/>
      <c r="O142" s="72"/>
      <c r="P142" s="72"/>
      <c r="Q142" s="72"/>
      <c r="R142" s="72"/>
    </row>
    <row r="143" spans="1:18" s="1" customFormat="1" ht="13">
      <c r="A143" s="34"/>
      <c r="B143" s="36"/>
      <c r="G143" s="72"/>
      <c r="H143" s="192"/>
      <c r="I143" s="72"/>
      <c r="J143" s="72"/>
      <c r="K143" s="72"/>
      <c r="L143" s="72"/>
      <c r="M143" s="72"/>
      <c r="N143" s="72"/>
      <c r="O143" s="72"/>
      <c r="P143" s="72"/>
      <c r="Q143" s="72"/>
      <c r="R143" s="72"/>
    </row>
    <row r="144" spans="1:18" s="1" customFormat="1" ht="13">
      <c r="A144" s="34"/>
      <c r="B144" s="36"/>
      <c r="G144" s="72"/>
      <c r="H144" s="192"/>
      <c r="I144" s="72"/>
      <c r="J144" s="72"/>
      <c r="K144" s="72"/>
      <c r="L144" s="72"/>
      <c r="M144" s="72"/>
      <c r="N144" s="72"/>
      <c r="O144" s="72"/>
      <c r="P144" s="72"/>
      <c r="Q144" s="72"/>
      <c r="R144" s="72"/>
    </row>
    <row r="145" spans="1:18" s="1" customFormat="1" ht="13">
      <c r="A145" s="34"/>
      <c r="B145" s="36"/>
      <c r="G145" s="72"/>
      <c r="H145" s="192"/>
      <c r="I145" s="72"/>
      <c r="J145" s="72"/>
      <c r="K145" s="72"/>
      <c r="L145" s="72"/>
      <c r="M145" s="72"/>
      <c r="N145" s="72"/>
      <c r="O145" s="72"/>
      <c r="P145" s="72"/>
      <c r="Q145" s="72"/>
      <c r="R145" s="72"/>
    </row>
    <row r="146" spans="1:18" s="1" customFormat="1" ht="13">
      <c r="A146" s="34"/>
      <c r="B146" s="36"/>
      <c r="G146" s="72"/>
      <c r="H146" s="192"/>
      <c r="I146" s="72"/>
      <c r="J146" s="72"/>
      <c r="K146" s="72"/>
      <c r="L146" s="72"/>
      <c r="M146" s="72"/>
      <c r="N146" s="72"/>
      <c r="O146" s="72"/>
      <c r="P146" s="72"/>
      <c r="Q146" s="72"/>
      <c r="R146" s="72"/>
    </row>
    <row r="147" spans="1:18" s="1" customFormat="1" ht="13">
      <c r="A147" s="34"/>
      <c r="B147" s="36"/>
      <c r="G147" s="72"/>
      <c r="H147" s="192"/>
      <c r="I147" s="72"/>
      <c r="J147" s="72"/>
      <c r="K147" s="72"/>
      <c r="L147" s="72"/>
      <c r="M147" s="72"/>
      <c r="N147" s="72"/>
      <c r="O147" s="72"/>
      <c r="P147" s="72"/>
      <c r="Q147" s="72"/>
      <c r="R147" s="72"/>
    </row>
    <row r="148" spans="1:18" s="1" customFormat="1" ht="13">
      <c r="A148" s="34"/>
      <c r="B148" s="36"/>
      <c r="G148" s="72"/>
      <c r="H148" s="192"/>
      <c r="I148" s="72"/>
      <c r="J148" s="72"/>
      <c r="K148" s="72"/>
      <c r="L148" s="72"/>
      <c r="M148" s="72"/>
      <c r="N148" s="72"/>
      <c r="O148" s="72"/>
      <c r="P148" s="72"/>
      <c r="Q148" s="72"/>
      <c r="R148" s="72"/>
    </row>
    <row r="149" spans="1:18" s="1" customFormat="1" ht="13">
      <c r="A149" s="34"/>
      <c r="B149" s="36"/>
      <c r="G149" s="72"/>
      <c r="H149" s="192"/>
      <c r="I149" s="72"/>
      <c r="J149" s="72"/>
      <c r="K149" s="72"/>
      <c r="L149" s="72"/>
      <c r="M149" s="72"/>
      <c r="N149" s="72"/>
      <c r="O149" s="72"/>
      <c r="P149" s="72"/>
      <c r="Q149" s="72"/>
      <c r="R149" s="72"/>
    </row>
    <row r="150" spans="1:18" s="1" customFormat="1" ht="13">
      <c r="A150" s="34"/>
      <c r="B150" s="36"/>
      <c r="G150" s="72"/>
      <c r="H150" s="192"/>
      <c r="I150" s="72"/>
      <c r="J150" s="72"/>
      <c r="K150" s="72"/>
      <c r="L150" s="72"/>
      <c r="M150" s="72"/>
      <c r="N150" s="72"/>
      <c r="O150" s="72"/>
      <c r="P150" s="72"/>
      <c r="Q150" s="72"/>
      <c r="R150" s="72"/>
    </row>
    <row r="151" spans="1:18" s="1" customFormat="1" ht="13">
      <c r="A151" s="34"/>
      <c r="B151" s="36"/>
      <c r="G151" s="72"/>
      <c r="H151" s="192"/>
      <c r="I151" s="72"/>
      <c r="J151" s="72"/>
      <c r="K151" s="72"/>
      <c r="L151" s="72"/>
      <c r="M151" s="72"/>
      <c r="N151" s="72"/>
      <c r="O151" s="72"/>
      <c r="P151" s="72"/>
      <c r="Q151" s="72"/>
      <c r="R151" s="72"/>
    </row>
    <row r="152" spans="1:18" s="1" customFormat="1" ht="13">
      <c r="A152" s="34"/>
      <c r="B152" s="36"/>
      <c r="G152" s="72"/>
      <c r="H152" s="192"/>
      <c r="I152" s="72"/>
      <c r="J152" s="72"/>
      <c r="K152" s="72"/>
      <c r="L152" s="72"/>
      <c r="M152" s="72"/>
      <c r="N152" s="72"/>
      <c r="O152" s="72"/>
      <c r="P152" s="72"/>
      <c r="Q152" s="72"/>
      <c r="R152" s="72"/>
    </row>
    <row r="153" spans="1:18" s="1" customFormat="1" ht="13">
      <c r="A153" s="34"/>
      <c r="B153" s="36"/>
      <c r="G153" s="72"/>
      <c r="H153" s="192"/>
      <c r="I153" s="72"/>
      <c r="J153" s="72"/>
      <c r="K153" s="72"/>
      <c r="L153" s="72"/>
      <c r="M153" s="72"/>
      <c r="N153" s="72"/>
      <c r="O153" s="72"/>
      <c r="P153" s="72"/>
      <c r="Q153" s="72"/>
      <c r="R153" s="72"/>
    </row>
    <row r="154" spans="1:18" s="1" customFormat="1" ht="13">
      <c r="A154" s="34"/>
      <c r="B154" s="36"/>
      <c r="G154" s="72"/>
      <c r="H154" s="192"/>
      <c r="I154" s="72"/>
      <c r="J154" s="72"/>
      <c r="K154" s="72"/>
      <c r="L154" s="72"/>
      <c r="M154" s="72"/>
      <c r="N154" s="72"/>
      <c r="O154" s="72"/>
      <c r="P154" s="72"/>
      <c r="Q154" s="72"/>
      <c r="R154" s="72"/>
    </row>
    <row r="155" spans="1:18" s="1" customFormat="1" ht="13">
      <c r="A155" s="34"/>
      <c r="B155" s="36"/>
      <c r="G155" s="72"/>
      <c r="H155" s="192"/>
      <c r="I155" s="72"/>
      <c r="J155" s="72"/>
      <c r="K155" s="72"/>
      <c r="L155" s="72"/>
      <c r="M155" s="72"/>
      <c r="N155" s="72"/>
      <c r="O155" s="72"/>
      <c r="P155" s="72"/>
      <c r="Q155" s="72"/>
      <c r="R155" s="72"/>
    </row>
    <row r="156" spans="1:18" s="1" customFormat="1" ht="13">
      <c r="A156" s="34"/>
      <c r="B156" s="36"/>
      <c r="G156" s="72"/>
      <c r="H156" s="192"/>
      <c r="I156" s="72"/>
      <c r="J156" s="72"/>
      <c r="K156" s="72"/>
      <c r="L156" s="72"/>
      <c r="M156" s="72"/>
      <c r="N156" s="72"/>
      <c r="O156" s="72"/>
      <c r="P156" s="72"/>
      <c r="Q156" s="72"/>
      <c r="R156" s="72"/>
    </row>
    <row r="157" spans="1:18" s="1" customFormat="1" ht="13">
      <c r="A157" s="34"/>
      <c r="B157" s="36"/>
      <c r="H157" s="192"/>
      <c r="M157" s="36"/>
      <c r="N157" s="36"/>
      <c r="O157" s="36"/>
      <c r="P157" s="192"/>
      <c r="R157" s="35"/>
    </row>
    <row r="158" spans="1:18" s="1" customFormat="1" ht="13">
      <c r="A158" s="34"/>
      <c r="B158" s="36"/>
      <c r="H158" s="192"/>
      <c r="M158" s="36"/>
      <c r="N158" s="36"/>
      <c r="O158" s="36"/>
      <c r="P158" s="192"/>
      <c r="R158" s="35"/>
    </row>
    <row r="159" spans="1:18" s="1" customFormat="1" ht="13">
      <c r="A159" s="34"/>
      <c r="B159" s="36"/>
      <c r="H159" s="192"/>
      <c r="M159" s="36"/>
      <c r="N159" s="36"/>
      <c r="O159" s="36"/>
      <c r="P159" s="192"/>
      <c r="R159" s="35"/>
    </row>
    <row r="160" spans="1:18" s="1" customFormat="1" ht="13">
      <c r="A160" s="34"/>
      <c r="B160" s="36"/>
      <c r="H160" s="192"/>
      <c r="M160" s="36"/>
      <c r="N160" s="36"/>
      <c r="O160" s="36"/>
      <c r="P160" s="192"/>
      <c r="R160" s="35"/>
    </row>
    <row r="161" spans="1:18" s="1" customFormat="1" ht="13">
      <c r="A161" s="34"/>
      <c r="B161" s="36"/>
      <c r="H161" s="192"/>
      <c r="M161" s="36"/>
      <c r="N161" s="36"/>
      <c r="O161" s="36"/>
      <c r="P161" s="192"/>
      <c r="R161" s="35"/>
    </row>
    <row r="162" spans="1:18" s="1" customFormat="1" ht="13">
      <c r="A162" s="34"/>
      <c r="B162" s="36"/>
      <c r="H162" s="192"/>
      <c r="M162" s="36"/>
      <c r="N162" s="36"/>
      <c r="O162" s="36"/>
      <c r="P162" s="192"/>
      <c r="R162" s="35"/>
    </row>
    <row r="163" spans="1:18" s="1" customFormat="1" ht="13">
      <c r="A163" s="34"/>
      <c r="B163" s="36"/>
      <c r="H163" s="192"/>
      <c r="M163" s="36"/>
      <c r="N163" s="36"/>
      <c r="O163" s="36"/>
      <c r="P163" s="192"/>
      <c r="R163" s="35"/>
    </row>
    <row r="164" spans="1:18" s="1" customFormat="1" ht="13">
      <c r="A164" s="34"/>
      <c r="B164" s="36"/>
      <c r="H164" s="192"/>
      <c r="M164" s="36"/>
      <c r="N164" s="36"/>
      <c r="O164" s="36"/>
      <c r="P164" s="192"/>
      <c r="R164" s="35"/>
    </row>
    <row r="165" spans="1:18" s="1" customFormat="1" ht="13">
      <c r="A165" s="34"/>
      <c r="B165" s="36"/>
      <c r="H165" s="192"/>
      <c r="M165" s="36"/>
      <c r="N165" s="36"/>
      <c r="O165" s="36"/>
      <c r="P165" s="192"/>
      <c r="R165" s="35"/>
    </row>
    <row r="166" spans="1:18" s="1" customFormat="1" ht="13">
      <c r="A166" s="34"/>
      <c r="B166" s="36"/>
      <c r="H166" s="192"/>
      <c r="M166" s="36"/>
      <c r="N166" s="36"/>
      <c r="O166" s="36"/>
      <c r="P166" s="192"/>
      <c r="R166" s="35"/>
    </row>
    <row r="167" spans="1:18" s="1" customFormat="1" ht="13">
      <c r="A167" s="34"/>
      <c r="B167" s="36"/>
      <c r="H167" s="192"/>
      <c r="M167" s="36"/>
      <c r="N167" s="36"/>
      <c r="O167" s="36"/>
      <c r="P167" s="192"/>
      <c r="R167" s="35"/>
    </row>
    <row r="168" spans="1:18" s="1" customFormat="1" ht="13">
      <c r="A168" s="34"/>
      <c r="B168" s="36"/>
      <c r="H168" s="192"/>
      <c r="M168" s="36"/>
      <c r="N168" s="36"/>
      <c r="O168" s="36"/>
      <c r="P168" s="192"/>
      <c r="R168" s="35"/>
    </row>
    <row r="169" spans="1:18" s="1" customFormat="1" ht="13">
      <c r="A169" s="34"/>
      <c r="B169" s="36"/>
      <c r="H169" s="192"/>
      <c r="M169" s="36"/>
      <c r="N169" s="36"/>
      <c r="O169" s="36"/>
      <c r="P169" s="192"/>
      <c r="R169" s="35"/>
    </row>
    <row r="170" spans="1:18" s="1" customFormat="1" ht="13">
      <c r="A170" s="34"/>
      <c r="B170" s="36"/>
      <c r="H170" s="192"/>
      <c r="M170" s="36"/>
      <c r="N170" s="36"/>
      <c r="O170" s="36"/>
      <c r="P170" s="192"/>
      <c r="R170" s="35"/>
    </row>
    <row r="171" spans="1:18" s="1" customFormat="1" ht="13">
      <c r="A171" s="34"/>
      <c r="B171" s="36"/>
      <c r="H171" s="192"/>
      <c r="M171" s="36"/>
      <c r="N171" s="36"/>
      <c r="O171" s="36"/>
      <c r="P171" s="192"/>
      <c r="R171" s="35"/>
    </row>
    <row r="172" spans="1:18" s="1" customFormat="1" ht="13">
      <c r="A172" s="34"/>
      <c r="B172" s="36"/>
      <c r="H172" s="192"/>
      <c r="M172" s="36"/>
      <c r="N172" s="36"/>
      <c r="O172" s="36"/>
      <c r="P172" s="192"/>
      <c r="R172" s="35"/>
    </row>
    <row r="173" spans="1:18" s="1" customFormat="1" ht="13">
      <c r="A173" s="34"/>
      <c r="B173" s="36"/>
      <c r="H173" s="192"/>
      <c r="M173" s="36"/>
      <c r="N173" s="36"/>
      <c r="O173" s="36"/>
      <c r="P173" s="192"/>
      <c r="R173" s="35"/>
    </row>
    <row r="174" spans="1:18" s="1" customFormat="1" ht="13">
      <c r="A174" s="34"/>
      <c r="B174" s="36"/>
      <c r="H174" s="192"/>
      <c r="M174" s="36"/>
      <c r="N174" s="36"/>
      <c r="O174" s="36"/>
      <c r="P174" s="192"/>
      <c r="R174" s="35"/>
    </row>
    <row r="175" spans="1:18" s="1" customFormat="1" ht="13">
      <c r="A175" s="34"/>
      <c r="B175" s="36"/>
      <c r="H175" s="192"/>
      <c r="M175" s="36"/>
      <c r="N175" s="36"/>
      <c r="O175" s="36"/>
      <c r="P175" s="192"/>
      <c r="R175" s="35"/>
    </row>
    <row r="176" spans="1:18" s="1" customFormat="1" ht="13">
      <c r="A176" s="34"/>
      <c r="B176" s="36"/>
      <c r="H176" s="192"/>
      <c r="M176" s="36"/>
      <c r="N176" s="36"/>
      <c r="O176" s="36"/>
      <c r="P176" s="192"/>
      <c r="R176" s="35"/>
    </row>
    <row r="177" spans="1:18" s="1" customFormat="1" ht="13">
      <c r="A177" s="34"/>
      <c r="B177" s="36"/>
      <c r="H177" s="192"/>
      <c r="M177" s="36"/>
      <c r="N177" s="36"/>
      <c r="O177" s="36"/>
      <c r="P177" s="192"/>
      <c r="R177" s="35"/>
    </row>
    <row r="178" spans="1:18" s="1" customFormat="1" ht="13">
      <c r="A178" s="34"/>
      <c r="B178" s="36"/>
      <c r="H178" s="192"/>
      <c r="M178" s="36"/>
      <c r="N178" s="36"/>
      <c r="O178" s="36"/>
      <c r="P178" s="192"/>
      <c r="R178" s="35"/>
    </row>
    <row r="179" spans="1:18" s="1" customFormat="1" ht="13">
      <c r="A179" s="34"/>
      <c r="B179" s="36"/>
      <c r="H179" s="192"/>
      <c r="M179" s="36"/>
      <c r="N179" s="36"/>
      <c r="O179" s="36"/>
      <c r="P179" s="192"/>
      <c r="R179" s="35"/>
    </row>
    <row r="180" spans="1:18" s="1" customFormat="1" ht="13">
      <c r="A180" s="34"/>
      <c r="B180" s="36"/>
      <c r="H180" s="192"/>
      <c r="M180" s="36"/>
      <c r="N180" s="36"/>
      <c r="O180" s="36"/>
      <c r="P180" s="192"/>
      <c r="R180" s="35"/>
    </row>
    <row r="181" spans="1:18" s="1" customFormat="1" ht="13">
      <c r="A181" s="34"/>
      <c r="B181" s="36"/>
      <c r="H181" s="192"/>
      <c r="M181" s="36"/>
      <c r="N181" s="36"/>
      <c r="O181" s="36"/>
      <c r="P181" s="192"/>
      <c r="R181" s="35"/>
    </row>
    <row r="182" spans="1:18" s="1" customFormat="1" ht="13">
      <c r="A182" s="34"/>
      <c r="B182" s="36"/>
      <c r="H182" s="192"/>
      <c r="M182" s="36"/>
      <c r="N182" s="36"/>
      <c r="O182" s="36"/>
      <c r="P182" s="192"/>
      <c r="R182" s="35"/>
    </row>
    <row r="183" spans="1:18" s="1" customFormat="1" ht="13">
      <c r="A183" s="34"/>
      <c r="B183" s="36"/>
      <c r="H183" s="192"/>
      <c r="M183" s="36"/>
      <c r="N183" s="36"/>
      <c r="O183" s="36"/>
      <c r="P183" s="192"/>
      <c r="R183" s="35"/>
    </row>
    <row r="184" spans="1:18" s="1" customFormat="1" ht="13">
      <c r="A184" s="34"/>
      <c r="B184" s="36"/>
      <c r="H184" s="192"/>
      <c r="M184" s="36"/>
      <c r="N184" s="36"/>
      <c r="O184" s="36"/>
      <c r="P184" s="192"/>
      <c r="R184" s="35"/>
    </row>
    <row r="185" spans="1:18" s="1" customFormat="1" ht="13">
      <c r="A185" s="34"/>
      <c r="B185" s="36"/>
      <c r="H185" s="192"/>
      <c r="M185" s="36"/>
      <c r="N185" s="36"/>
      <c r="O185" s="36"/>
      <c r="P185" s="192"/>
      <c r="R185" s="35"/>
    </row>
    <row r="186" spans="1:18" s="1" customFormat="1" ht="13">
      <c r="A186" s="34"/>
      <c r="H186" s="192"/>
      <c r="M186" s="36"/>
      <c r="N186" s="36"/>
      <c r="O186" s="36"/>
      <c r="P186" s="192"/>
      <c r="R186" s="35"/>
    </row>
    <row r="187" spans="1:18" s="1" customFormat="1" ht="13">
      <c r="A187" s="34"/>
      <c r="H187" s="192"/>
      <c r="M187" s="36"/>
      <c r="N187" s="36"/>
      <c r="O187" s="36"/>
      <c r="P187" s="192"/>
      <c r="R187" s="35"/>
    </row>
    <row r="188" spans="1:18" s="1" customFormat="1" ht="13">
      <c r="A188" s="34"/>
      <c r="H188" s="192"/>
      <c r="M188" s="36"/>
      <c r="N188" s="36"/>
      <c r="O188" s="36"/>
      <c r="P188" s="192"/>
      <c r="R188" s="35"/>
    </row>
    <row r="189" spans="1:18" s="1" customFormat="1" ht="13">
      <c r="A189" s="34"/>
      <c r="H189" s="192"/>
      <c r="M189" s="36"/>
      <c r="N189" s="36"/>
      <c r="O189" s="36"/>
      <c r="P189" s="192"/>
      <c r="R189" s="35"/>
    </row>
    <row r="190" spans="1:18" s="1" customFormat="1" ht="13">
      <c r="A190" s="34"/>
      <c r="H190" s="192"/>
      <c r="M190" s="36"/>
      <c r="N190" s="36"/>
      <c r="O190" s="36"/>
      <c r="P190" s="192"/>
      <c r="R190" s="35"/>
    </row>
    <row r="191" spans="1:18" s="1" customFormat="1" ht="13">
      <c r="A191" s="34"/>
      <c r="H191" s="192"/>
      <c r="M191" s="36"/>
      <c r="N191" s="36"/>
      <c r="O191" s="36"/>
      <c r="P191" s="192"/>
      <c r="R191" s="35"/>
    </row>
    <row r="192" spans="1:18" s="1" customFormat="1" ht="13">
      <c r="A192" s="34"/>
      <c r="H192" s="192"/>
      <c r="M192" s="36"/>
      <c r="N192" s="36"/>
      <c r="O192" s="36"/>
      <c r="P192" s="192"/>
      <c r="R192" s="35"/>
    </row>
    <row r="193" spans="1:18" s="1" customFormat="1" ht="13">
      <c r="A193" s="34"/>
      <c r="H193" s="192"/>
      <c r="M193" s="36"/>
      <c r="N193" s="36"/>
      <c r="O193" s="36"/>
      <c r="P193" s="192"/>
      <c r="R193" s="35"/>
    </row>
    <row r="194" spans="1:18" s="1" customFormat="1" ht="13">
      <c r="A194" s="34"/>
      <c r="H194" s="192"/>
      <c r="M194" s="36"/>
      <c r="N194" s="36"/>
      <c r="O194" s="36"/>
      <c r="P194" s="192"/>
      <c r="R194" s="35"/>
    </row>
    <row r="195" spans="1:18" s="1" customFormat="1" ht="13">
      <c r="A195" s="34"/>
      <c r="H195" s="192"/>
      <c r="M195" s="36"/>
      <c r="N195" s="36"/>
      <c r="O195" s="36"/>
      <c r="P195" s="192"/>
      <c r="R195" s="35"/>
    </row>
    <row r="196" spans="1:18" s="1" customFormat="1" ht="13">
      <c r="A196" s="34"/>
      <c r="H196" s="192"/>
      <c r="M196" s="36"/>
      <c r="N196" s="36"/>
      <c r="O196" s="36"/>
      <c r="P196" s="192"/>
      <c r="R196" s="35"/>
    </row>
    <row r="197" spans="1:18" s="1" customFormat="1" ht="13">
      <c r="A197" s="34"/>
      <c r="H197" s="192"/>
      <c r="M197" s="36"/>
      <c r="N197" s="36"/>
      <c r="O197" s="36"/>
      <c r="P197" s="192"/>
      <c r="R197" s="35"/>
    </row>
    <row r="198" spans="1:18" s="1" customFormat="1" ht="13">
      <c r="A198" s="34"/>
      <c r="H198" s="192"/>
      <c r="M198" s="36"/>
      <c r="N198" s="36"/>
      <c r="O198" s="36"/>
      <c r="P198" s="192"/>
      <c r="R198" s="35"/>
    </row>
    <row r="199" spans="1:18" s="1" customFormat="1" ht="13">
      <c r="A199" s="34"/>
      <c r="H199" s="192"/>
      <c r="M199" s="36"/>
      <c r="N199" s="36"/>
      <c r="O199" s="36"/>
      <c r="P199" s="192"/>
      <c r="R199" s="35"/>
    </row>
    <row r="200" spans="1:18" s="1" customFormat="1" ht="13">
      <c r="A200" s="34"/>
      <c r="H200" s="192"/>
      <c r="M200" s="36"/>
      <c r="N200" s="36"/>
      <c r="O200" s="36"/>
      <c r="P200" s="192"/>
      <c r="R200" s="35"/>
    </row>
    <row r="201" spans="1:18" s="1" customFormat="1" ht="13">
      <c r="A201" s="34"/>
      <c r="H201" s="192"/>
      <c r="M201" s="36"/>
      <c r="N201" s="36"/>
      <c r="O201" s="36"/>
      <c r="P201" s="192"/>
      <c r="R201" s="35"/>
    </row>
    <row r="202" spans="1:18" s="1" customFormat="1" ht="13">
      <c r="A202" s="34"/>
      <c r="H202" s="192"/>
      <c r="M202" s="36"/>
      <c r="N202" s="36"/>
      <c r="O202" s="36"/>
      <c r="P202" s="192"/>
      <c r="R202" s="35"/>
    </row>
    <row r="203" spans="1:18" s="1" customFormat="1" ht="13">
      <c r="A203" s="34"/>
      <c r="H203" s="192"/>
      <c r="M203" s="36"/>
      <c r="N203" s="36"/>
      <c r="O203" s="36"/>
      <c r="P203" s="192"/>
      <c r="R203" s="35"/>
    </row>
    <row r="204" spans="1:18" s="1" customFormat="1" ht="13">
      <c r="A204" s="34"/>
      <c r="H204" s="192"/>
      <c r="M204" s="36"/>
      <c r="N204" s="36"/>
      <c r="O204" s="36"/>
      <c r="P204" s="192"/>
      <c r="R204" s="35"/>
    </row>
    <row r="205" spans="1:18" s="1" customFormat="1" ht="13">
      <c r="A205" s="34"/>
      <c r="H205" s="192"/>
      <c r="M205" s="36"/>
      <c r="N205" s="36"/>
      <c r="O205" s="36"/>
      <c r="P205" s="192"/>
      <c r="R205" s="35"/>
    </row>
    <row r="206" spans="1:18" s="1" customFormat="1" ht="13">
      <c r="A206" s="34"/>
      <c r="H206" s="192"/>
      <c r="M206" s="36"/>
      <c r="N206" s="36"/>
      <c r="O206" s="36"/>
      <c r="P206" s="192"/>
      <c r="R206" s="35"/>
    </row>
    <row r="207" spans="1:18" s="1" customFormat="1" ht="13">
      <c r="A207" s="34"/>
      <c r="H207" s="192"/>
      <c r="M207" s="36"/>
      <c r="N207" s="36"/>
      <c r="O207" s="36"/>
      <c r="P207" s="192"/>
      <c r="R207" s="35"/>
    </row>
    <row r="208" spans="1:18" s="1" customFormat="1" ht="13">
      <c r="A208" s="34"/>
      <c r="H208" s="192"/>
      <c r="M208" s="36"/>
      <c r="N208" s="36"/>
      <c r="O208" s="36"/>
      <c r="P208" s="192"/>
      <c r="R208" s="35"/>
    </row>
    <row r="209" spans="1:18" s="1" customFormat="1" ht="13">
      <c r="A209" s="34"/>
      <c r="H209" s="192"/>
      <c r="M209" s="36"/>
      <c r="N209" s="36"/>
      <c r="O209" s="36"/>
      <c r="P209" s="192"/>
      <c r="R209" s="35"/>
    </row>
    <row r="210" spans="1:18" s="1" customFormat="1" ht="13">
      <c r="A210" s="34"/>
      <c r="H210" s="192"/>
      <c r="M210" s="36"/>
      <c r="N210" s="36"/>
      <c r="O210" s="36"/>
      <c r="P210" s="192"/>
      <c r="R210" s="35"/>
    </row>
    <row r="211" spans="1:18" s="1" customFormat="1" ht="13">
      <c r="A211" s="34"/>
      <c r="H211" s="192"/>
      <c r="M211" s="36"/>
      <c r="N211" s="36"/>
      <c r="O211" s="36"/>
      <c r="P211" s="192"/>
      <c r="R211" s="35"/>
    </row>
    <row r="212" spans="1:18" s="1" customFormat="1" ht="13">
      <c r="A212" s="34"/>
      <c r="H212" s="192"/>
      <c r="M212" s="36"/>
      <c r="N212" s="36"/>
      <c r="O212" s="36"/>
      <c r="P212" s="192"/>
      <c r="R212" s="35"/>
    </row>
    <row r="213" spans="1:18" s="1" customFormat="1" ht="13">
      <c r="A213" s="34"/>
      <c r="H213" s="192"/>
      <c r="M213" s="36"/>
      <c r="N213" s="36"/>
      <c r="O213" s="36"/>
      <c r="P213" s="192"/>
      <c r="R213" s="35"/>
    </row>
    <row r="214" spans="1:18" s="1" customFormat="1" ht="13">
      <c r="A214" s="34"/>
      <c r="H214" s="192"/>
      <c r="M214" s="36"/>
      <c r="N214" s="36"/>
      <c r="O214" s="36"/>
      <c r="P214" s="192"/>
      <c r="R214" s="35"/>
    </row>
    <row r="215" spans="1:18" s="1" customFormat="1" ht="13">
      <c r="A215" s="34"/>
      <c r="H215" s="192"/>
      <c r="M215" s="36"/>
      <c r="N215" s="36"/>
      <c r="O215" s="36"/>
      <c r="P215" s="192"/>
      <c r="R215" s="35"/>
    </row>
    <row r="216" spans="1:18" s="1" customFormat="1" ht="13">
      <c r="A216" s="34"/>
      <c r="H216" s="192"/>
      <c r="M216" s="36"/>
      <c r="N216" s="36"/>
      <c r="O216" s="36"/>
      <c r="P216" s="192"/>
      <c r="R216" s="35"/>
    </row>
    <row r="217" spans="1:18" s="1" customFormat="1" ht="13">
      <c r="A217" s="34"/>
      <c r="H217" s="192"/>
      <c r="M217" s="36"/>
      <c r="N217" s="36"/>
      <c r="O217" s="36"/>
      <c r="P217" s="192"/>
      <c r="R217" s="35"/>
    </row>
    <row r="218" spans="1:18" s="1" customFormat="1" ht="13">
      <c r="A218" s="34"/>
      <c r="H218" s="192"/>
      <c r="M218" s="36"/>
      <c r="N218" s="36"/>
      <c r="O218" s="36"/>
      <c r="P218" s="192"/>
      <c r="R218" s="35"/>
    </row>
    <row r="219" spans="1:18" s="1" customFormat="1" ht="13">
      <c r="A219" s="34"/>
      <c r="H219" s="192"/>
      <c r="M219" s="36"/>
      <c r="N219" s="36"/>
      <c r="O219" s="36"/>
      <c r="P219" s="192"/>
      <c r="R219" s="35"/>
    </row>
    <row r="220" spans="1:18" s="1" customFormat="1" ht="13">
      <c r="A220" s="34"/>
      <c r="H220" s="192"/>
      <c r="M220" s="36"/>
      <c r="N220" s="36"/>
      <c r="O220" s="36"/>
      <c r="P220" s="192"/>
      <c r="R220" s="35"/>
    </row>
    <row r="221" spans="1:18" s="1" customFormat="1" ht="13">
      <c r="A221" s="34"/>
      <c r="H221" s="192"/>
      <c r="M221" s="36"/>
      <c r="N221" s="36"/>
      <c r="O221" s="36"/>
      <c r="P221" s="192"/>
      <c r="R221" s="35"/>
    </row>
    <row r="222" spans="1:18" s="1" customFormat="1" ht="13">
      <c r="A222" s="34"/>
      <c r="H222" s="192"/>
      <c r="M222" s="36"/>
      <c r="N222" s="36"/>
      <c r="O222" s="36"/>
      <c r="P222" s="192"/>
      <c r="R222" s="35"/>
    </row>
    <row r="223" spans="1:18" s="1" customFormat="1" ht="13">
      <c r="A223" s="34"/>
      <c r="H223" s="192"/>
      <c r="M223" s="36"/>
      <c r="N223" s="36"/>
      <c r="O223" s="36"/>
      <c r="P223" s="192"/>
      <c r="R223" s="35"/>
    </row>
    <row r="224" spans="1:18" s="1" customFormat="1" ht="13">
      <c r="A224" s="34"/>
      <c r="H224" s="192"/>
      <c r="M224" s="36"/>
      <c r="N224" s="36"/>
      <c r="O224" s="36"/>
      <c r="P224" s="192"/>
      <c r="R224" s="35"/>
    </row>
    <row r="225" spans="1:18" s="1" customFormat="1" ht="13">
      <c r="A225" s="34"/>
      <c r="H225" s="192"/>
      <c r="M225" s="36"/>
      <c r="N225" s="36"/>
      <c r="O225" s="36"/>
      <c r="P225" s="192"/>
      <c r="R225" s="35"/>
    </row>
    <row r="226" spans="1:18" s="1" customFormat="1" ht="13">
      <c r="A226" s="34"/>
      <c r="H226" s="192"/>
      <c r="M226" s="36"/>
      <c r="N226" s="36"/>
      <c r="O226" s="36"/>
      <c r="P226" s="192"/>
      <c r="R226" s="35"/>
    </row>
    <row r="227" spans="1:18" s="1" customFormat="1" ht="13">
      <c r="A227" s="34"/>
      <c r="H227" s="192"/>
      <c r="M227" s="36"/>
      <c r="N227" s="36"/>
      <c r="O227" s="36"/>
      <c r="P227" s="192"/>
      <c r="R227" s="35"/>
    </row>
    <row r="228" spans="1:18" s="1" customFormat="1" ht="13">
      <c r="A228" s="34"/>
      <c r="H228" s="192"/>
      <c r="M228" s="36"/>
      <c r="N228" s="36"/>
      <c r="O228" s="36"/>
      <c r="P228" s="192"/>
      <c r="R228" s="35"/>
    </row>
    <row r="229" spans="1:18" s="1" customFormat="1" ht="13">
      <c r="A229" s="34"/>
      <c r="H229" s="192"/>
      <c r="M229" s="36"/>
      <c r="N229" s="36"/>
      <c r="O229" s="36"/>
      <c r="P229" s="192"/>
      <c r="R229" s="35"/>
    </row>
    <row r="230" spans="1:18" s="1" customFormat="1" ht="13">
      <c r="A230" s="34"/>
      <c r="H230" s="192"/>
      <c r="M230" s="36"/>
      <c r="N230" s="36"/>
      <c r="O230" s="36"/>
      <c r="P230" s="192"/>
      <c r="R230" s="35"/>
    </row>
    <row r="231" spans="1:18" s="1" customFormat="1" ht="13">
      <c r="A231" s="34"/>
      <c r="H231" s="192"/>
      <c r="M231" s="36"/>
      <c r="N231" s="36"/>
      <c r="O231" s="36"/>
      <c r="P231" s="192"/>
      <c r="R231" s="35"/>
    </row>
    <row r="232" spans="1:18" s="1" customFormat="1" ht="13">
      <c r="A232" s="34"/>
      <c r="H232" s="192"/>
      <c r="M232" s="36"/>
      <c r="N232" s="36"/>
      <c r="O232" s="36"/>
      <c r="P232" s="192"/>
      <c r="R232" s="35"/>
    </row>
    <row r="233" spans="1:18" s="1" customFormat="1" ht="13">
      <c r="A233" s="34"/>
      <c r="H233" s="192"/>
      <c r="M233" s="36"/>
      <c r="N233" s="36"/>
      <c r="O233" s="36"/>
      <c r="P233" s="192"/>
      <c r="R233" s="35"/>
    </row>
    <row r="234" spans="1:18" s="1" customFormat="1" ht="13">
      <c r="A234" s="34"/>
      <c r="H234" s="192"/>
      <c r="M234" s="36"/>
      <c r="N234" s="36"/>
      <c r="O234" s="36"/>
      <c r="P234" s="192"/>
      <c r="R234" s="35"/>
    </row>
    <row r="235" spans="1:18" s="1" customFormat="1" ht="13">
      <c r="A235" s="34"/>
      <c r="H235" s="192"/>
      <c r="M235" s="36"/>
      <c r="N235" s="36"/>
      <c r="O235" s="36"/>
      <c r="P235" s="192"/>
      <c r="R235" s="35"/>
    </row>
    <row r="236" spans="1:18" s="1" customFormat="1" ht="13">
      <c r="A236" s="34"/>
      <c r="H236" s="192"/>
      <c r="M236" s="36"/>
      <c r="N236" s="36"/>
      <c r="O236" s="36"/>
      <c r="P236" s="192"/>
      <c r="R236" s="35"/>
    </row>
    <row r="237" spans="1:18" s="1" customFormat="1" ht="13">
      <c r="A237" s="34"/>
      <c r="H237" s="192"/>
      <c r="M237" s="36"/>
      <c r="N237" s="36"/>
      <c r="O237" s="36"/>
      <c r="P237" s="192"/>
      <c r="R237" s="35"/>
    </row>
    <row r="238" spans="1:18" s="1" customFormat="1" ht="13">
      <c r="A238" s="34"/>
      <c r="H238" s="192"/>
      <c r="M238" s="36"/>
      <c r="N238" s="36"/>
      <c r="O238" s="36"/>
      <c r="P238" s="192"/>
      <c r="R238" s="35"/>
    </row>
    <row r="239" spans="1:18" s="1" customFormat="1" ht="13">
      <c r="A239" s="34"/>
      <c r="H239" s="192"/>
      <c r="M239" s="36"/>
      <c r="N239" s="36"/>
      <c r="O239" s="36"/>
      <c r="P239" s="192"/>
      <c r="R239" s="35"/>
    </row>
    <row r="240" spans="1:18" s="1" customFormat="1" ht="13">
      <c r="A240" s="34"/>
      <c r="H240" s="192"/>
      <c r="M240" s="36"/>
      <c r="N240" s="36"/>
      <c r="O240" s="36"/>
      <c r="P240" s="192"/>
      <c r="R240" s="35"/>
    </row>
    <row r="241" spans="1:18" s="1" customFormat="1" ht="13">
      <c r="A241" s="34"/>
      <c r="H241" s="192"/>
      <c r="M241" s="36"/>
      <c r="N241" s="36"/>
      <c r="O241" s="36"/>
      <c r="P241" s="192"/>
      <c r="R241" s="35"/>
    </row>
  </sheetData>
  <mergeCells count="11">
    <mergeCell ref="B31:S31"/>
    <mergeCell ref="B32:S32"/>
    <mergeCell ref="U32:X32"/>
    <mergeCell ref="B1:D1"/>
    <mergeCell ref="E1:H1"/>
    <mergeCell ref="I1:K1"/>
    <mergeCell ref="L1:O1"/>
    <mergeCell ref="B29:D29"/>
    <mergeCell ref="E29:H29"/>
    <mergeCell ref="I29:K29"/>
    <mergeCell ref="L29:O29"/>
  </mergeCells>
  <pageMargins left="0.7" right="0.7" top="0.75" bottom="0.75" header="0.3" footer="0.3"/>
  <pageSetup orientation="portrait" horizontalDpi="4294967293" r:id="rId1"/>
  <ignoredErrors>
    <ignoredError sqref="S5:S6 S8:S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E1F87-A556-2D42-846C-7B49045766B3}">
  <sheetPr>
    <tabColor rgb="FF92D050"/>
  </sheetPr>
  <dimension ref="A1:AG253"/>
  <sheetViews>
    <sheetView workbookViewId="0">
      <pane xSplit="1" topLeftCell="B1" activePane="topRight" state="frozen"/>
      <selection pane="topRight" activeCell="G12" sqref="G12"/>
    </sheetView>
  </sheetViews>
  <sheetFormatPr baseColWidth="10" defaultColWidth="11.5" defaultRowHeight="15"/>
  <cols>
    <col min="1" max="1" width="14.83203125" customWidth="1"/>
    <col min="13" max="13" width="8.83203125" style="3" customWidth="1"/>
  </cols>
  <sheetData>
    <row r="1" spans="1:33" ht="30">
      <c r="A1" s="48" t="s">
        <v>39</v>
      </c>
      <c r="B1" s="106" t="s">
        <v>35</v>
      </c>
      <c r="C1" s="111" t="s">
        <v>40</v>
      </c>
      <c r="D1" s="111" t="s">
        <v>48</v>
      </c>
      <c r="E1" s="112" t="s">
        <v>41</v>
      </c>
      <c r="F1" s="103" t="s">
        <v>42</v>
      </c>
      <c r="G1" s="104" t="s">
        <v>43</v>
      </c>
      <c r="H1" s="103" t="s">
        <v>44</v>
      </c>
      <c r="I1" s="105" t="s">
        <v>10</v>
      </c>
      <c r="J1" s="96" t="s">
        <v>82</v>
      </c>
      <c r="K1" s="111" t="s">
        <v>66</v>
      </c>
      <c r="L1" s="111" t="s">
        <v>85</v>
      </c>
      <c r="M1" s="191" t="s">
        <v>84</v>
      </c>
      <c r="N1" s="103" t="s">
        <v>86</v>
      </c>
      <c r="O1" s="96" t="s">
        <v>67</v>
      </c>
      <c r="P1" s="96" t="s">
        <v>68</v>
      </c>
      <c r="Q1" s="96" t="s">
        <v>16</v>
      </c>
      <c r="R1" s="96" t="s">
        <v>45</v>
      </c>
      <c r="S1" s="96" t="s">
        <v>8</v>
      </c>
      <c r="T1" s="96" t="s">
        <v>7</v>
      </c>
      <c r="U1" s="96" t="s">
        <v>14</v>
      </c>
      <c r="V1" s="96" t="s">
        <v>46</v>
      </c>
      <c r="W1" s="96" t="s">
        <v>9</v>
      </c>
      <c r="X1" s="185" t="s">
        <v>72</v>
      </c>
      <c r="Y1" s="185" t="s">
        <v>70</v>
      </c>
      <c r="Z1" s="185" t="s">
        <v>71</v>
      </c>
      <c r="AA1" s="187" t="s">
        <v>84</v>
      </c>
      <c r="AB1" s="187" t="s">
        <v>73</v>
      </c>
      <c r="AC1" s="185" t="s">
        <v>74</v>
      </c>
      <c r="AD1" s="185" t="s">
        <v>75</v>
      </c>
      <c r="AE1" s="185" t="s">
        <v>76</v>
      </c>
      <c r="AF1" s="185" t="s">
        <v>77</v>
      </c>
      <c r="AG1" s="185" t="s">
        <v>78</v>
      </c>
    </row>
    <row r="2" spans="1:33">
      <c r="A2" s="47" t="s">
        <v>12</v>
      </c>
      <c r="B2" s="107">
        <v>500</v>
      </c>
      <c r="C2" s="107">
        <v>200</v>
      </c>
      <c r="D2" s="107">
        <v>165</v>
      </c>
      <c r="E2" s="107">
        <v>230</v>
      </c>
      <c r="F2" s="113">
        <v>300</v>
      </c>
      <c r="G2" s="115">
        <v>250</v>
      </c>
      <c r="H2" s="117">
        <v>1200</v>
      </c>
      <c r="I2" s="118">
        <v>1250</v>
      </c>
      <c r="J2" s="119">
        <v>250</v>
      </c>
      <c r="K2" s="107">
        <v>0</v>
      </c>
      <c r="L2" s="107">
        <v>0</v>
      </c>
      <c r="M2" s="186"/>
      <c r="N2" s="119">
        <v>0</v>
      </c>
      <c r="O2" s="107">
        <v>1250</v>
      </c>
      <c r="P2" s="107"/>
      <c r="Q2" s="107">
        <v>250</v>
      </c>
      <c r="R2" s="107">
        <v>1130</v>
      </c>
      <c r="S2" s="119">
        <v>3600</v>
      </c>
      <c r="T2" s="107">
        <v>1060</v>
      </c>
      <c r="U2" s="107">
        <v>117</v>
      </c>
      <c r="V2" s="119">
        <v>1296</v>
      </c>
      <c r="W2" s="107">
        <v>545</v>
      </c>
      <c r="X2" s="188">
        <v>500</v>
      </c>
      <c r="Y2" s="188"/>
      <c r="Z2" s="186"/>
      <c r="AA2" s="186"/>
      <c r="AB2" s="186"/>
      <c r="AC2" s="186"/>
      <c r="AD2" s="186"/>
      <c r="AE2" s="186"/>
      <c r="AF2" s="186"/>
      <c r="AG2" s="186"/>
    </row>
    <row r="3" spans="1:33">
      <c r="A3" s="99" t="s">
        <v>15</v>
      </c>
      <c r="B3" s="108">
        <v>1</v>
      </c>
      <c r="C3" s="109">
        <v>1</v>
      </c>
      <c r="D3" s="109">
        <v>1</v>
      </c>
      <c r="E3" s="109">
        <v>1</v>
      </c>
      <c r="F3" s="109">
        <v>1</v>
      </c>
      <c r="G3" s="116">
        <v>1</v>
      </c>
      <c r="H3" s="113">
        <v>1</v>
      </c>
      <c r="I3" s="113">
        <v>1</v>
      </c>
      <c r="J3" s="109">
        <v>1</v>
      </c>
      <c r="K3" s="109">
        <v>1</v>
      </c>
      <c r="L3" s="109">
        <v>1</v>
      </c>
      <c r="M3" s="186">
        <v>1</v>
      </c>
      <c r="N3" s="109">
        <v>1</v>
      </c>
      <c r="O3" s="109">
        <v>1</v>
      </c>
      <c r="P3" s="109">
        <v>1</v>
      </c>
      <c r="Q3" s="109">
        <v>1</v>
      </c>
      <c r="R3" s="109">
        <v>1</v>
      </c>
      <c r="S3" s="109">
        <v>1</v>
      </c>
      <c r="T3" s="109">
        <v>1</v>
      </c>
      <c r="U3" s="109">
        <v>1</v>
      </c>
      <c r="V3" s="109">
        <v>1</v>
      </c>
      <c r="W3" s="108">
        <v>1</v>
      </c>
      <c r="X3" s="188">
        <v>1</v>
      </c>
      <c r="Y3" s="188">
        <v>1</v>
      </c>
      <c r="Z3" s="186">
        <v>1</v>
      </c>
      <c r="AA3" s="186">
        <v>1</v>
      </c>
      <c r="AB3" s="186">
        <v>1</v>
      </c>
      <c r="AC3" s="186">
        <v>1</v>
      </c>
      <c r="AD3" s="186">
        <v>1</v>
      </c>
      <c r="AE3" s="186">
        <v>1</v>
      </c>
      <c r="AF3" s="186">
        <v>1</v>
      </c>
      <c r="AG3" s="186">
        <v>1</v>
      </c>
    </row>
    <row r="4" spans="1:33">
      <c r="A4" s="99" t="s">
        <v>20</v>
      </c>
      <c r="B4" s="109">
        <v>9.6999999999999993</v>
      </c>
      <c r="C4" s="109">
        <v>2.83</v>
      </c>
      <c r="D4" s="109">
        <v>5.5</v>
      </c>
      <c r="E4" s="109">
        <v>14.5</v>
      </c>
      <c r="F4" s="113">
        <v>22.4</v>
      </c>
      <c r="G4" s="114">
        <v>29.38</v>
      </c>
      <c r="H4" s="109">
        <v>75</v>
      </c>
      <c r="I4" s="113">
        <v>49.5</v>
      </c>
      <c r="J4" s="109">
        <v>12.7</v>
      </c>
      <c r="K4" s="109">
        <v>25</v>
      </c>
      <c r="L4" s="109">
        <v>21</v>
      </c>
      <c r="M4" s="186">
        <v>8.6999999999999993</v>
      </c>
      <c r="N4" s="109">
        <v>9.6999999999999993</v>
      </c>
      <c r="O4" s="109">
        <v>40</v>
      </c>
      <c r="P4" s="109">
        <v>22.3</v>
      </c>
      <c r="Q4" s="109">
        <v>0</v>
      </c>
      <c r="R4" s="109">
        <v>0</v>
      </c>
      <c r="S4" s="109">
        <v>0</v>
      </c>
      <c r="T4" s="109">
        <v>0</v>
      </c>
      <c r="U4" s="109">
        <v>0</v>
      </c>
      <c r="V4" s="120">
        <v>0</v>
      </c>
      <c r="W4" s="108">
        <v>0</v>
      </c>
      <c r="X4" s="188">
        <v>9</v>
      </c>
      <c r="Y4" s="188">
        <v>22.4</v>
      </c>
      <c r="Z4" s="186">
        <v>16</v>
      </c>
      <c r="AA4" s="186">
        <v>8.6999999999999993</v>
      </c>
      <c r="AB4" s="186">
        <v>40</v>
      </c>
      <c r="AC4" s="186">
        <v>9.5</v>
      </c>
      <c r="AD4" s="186">
        <v>16.5</v>
      </c>
      <c r="AE4" s="186">
        <v>5.0999999999999996</v>
      </c>
      <c r="AF4" s="186">
        <v>5.2</v>
      </c>
      <c r="AG4" s="186">
        <v>11.3</v>
      </c>
    </row>
    <row r="5" spans="1:33">
      <c r="A5" s="99" t="s">
        <v>37</v>
      </c>
      <c r="B5" s="109"/>
      <c r="C5" s="109"/>
      <c r="D5" s="109"/>
      <c r="E5" s="109"/>
      <c r="F5" s="109"/>
      <c r="G5" s="109"/>
      <c r="H5" s="109"/>
      <c r="I5" s="109"/>
      <c r="J5" s="109"/>
      <c r="K5" s="109">
        <v>17</v>
      </c>
      <c r="L5" s="109">
        <v>3.1</v>
      </c>
      <c r="M5" s="186"/>
      <c r="N5" s="109">
        <v>36</v>
      </c>
      <c r="O5" s="109">
        <v>3.9</v>
      </c>
      <c r="P5" s="109">
        <v>19.7</v>
      </c>
      <c r="Q5" s="109">
        <f>Q4-0.5*Q6</f>
        <v>0</v>
      </c>
      <c r="R5" s="109">
        <f>R4-0.5*R6</f>
        <v>0</v>
      </c>
      <c r="S5" s="109">
        <f>S4-0.5*S6</f>
        <v>0</v>
      </c>
      <c r="T5" s="109">
        <f>T4-0.5*T6</f>
        <v>0</v>
      </c>
      <c r="U5" s="109">
        <f>U4-0.5*U6</f>
        <v>0</v>
      </c>
      <c r="V5" s="109">
        <v>0</v>
      </c>
      <c r="W5" s="109">
        <f t="shared" ref="W5" si="0">W4-0.5*W6</f>
        <v>0</v>
      </c>
      <c r="X5" s="188"/>
      <c r="Y5" s="188"/>
      <c r="Z5" s="186"/>
      <c r="AA5" s="186"/>
      <c r="AB5" s="186"/>
      <c r="AC5" s="186"/>
      <c r="AD5" s="186"/>
      <c r="AE5" s="186"/>
      <c r="AF5" s="186"/>
      <c r="AG5" s="186"/>
    </row>
    <row r="6" spans="1:33">
      <c r="A6" s="99" t="s">
        <v>38</v>
      </c>
      <c r="B6" s="109"/>
      <c r="C6" s="109"/>
      <c r="D6" s="109"/>
      <c r="E6" s="109"/>
      <c r="F6" s="113"/>
      <c r="G6" s="114"/>
      <c r="H6" s="109"/>
      <c r="I6" s="113"/>
      <c r="J6" s="109"/>
      <c r="K6" s="109"/>
      <c r="L6" s="109"/>
      <c r="M6" s="186"/>
      <c r="N6" s="109"/>
      <c r="O6" s="109"/>
      <c r="P6" s="109"/>
      <c r="Q6" s="109">
        <v>0</v>
      </c>
      <c r="R6" s="109">
        <v>0</v>
      </c>
      <c r="S6" s="109">
        <v>0</v>
      </c>
      <c r="T6" s="109">
        <v>0</v>
      </c>
      <c r="U6" s="109">
        <v>0</v>
      </c>
      <c r="V6" s="109">
        <v>0</v>
      </c>
      <c r="W6" s="108">
        <v>0</v>
      </c>
      <c r="X6" s="188"/>
      <c r="Y6" s="188"/>
      <c r="Z6" s="186"/>
      <c r="AA6" s="186"/>
      <c r="AB6" s="186"/>
      <c r="AC6" s="186"/>
      <c r="AD6" s="186"/>
      <c r="AE6" s="186"/>
      <c r="AF6" s="186"/>
      <c r="AG6" s="186"/>
    </row>
    <row r="7" spans="1:33">
      <c r="A7" s="99" t="s">
        <v>63</v>
      </c>
      <c r="B7" s="108">
        <v>14.5</v>
      </c>
      <c r="C7" s="109">
        <v>15.3</v>
      </c>
      <c r="D7" s="109">
        <v>14.6</v>
      </c>
      <c r="E7" s="109">
        <v>12.4</v>
      </c>
      <c r="F7" s="113">
        <v>11.2</v>
      </c>
      <c r="G7" s="114">
        <v>11.2</v>
      </c>
      <c r="H7" s="109">
        <v>19.5</v>
      </c>
      <c r="I7" s="113">
        <v>16.5</v>
      </c>
      <c r="J7" s="109">
        <v>13</v>
      </c>
      <c r="K7" s="109">
        <v>12.4</v>
      </c>
      <c r="L7" s="109">
        <v>13</v>
      </c>
      <c r="M7" s="186"/>
      <c r="N7" s="109">
        <v>7</v>
      </c>
      <c r="O7" s="109">
        <v>20</v>
      </c>
      <c r="P7" s="109">
        <v>14</v>
      </c>
      <c r="Q7" s="109">
        <v>0</v>
      </c>
      <c r="R7" s="109">
        <v>0</v>
      </c>
      <c r="S7" s="109">
        <v>0</v>
      </c>
      <c r="T7" s="109">
        <v>0</v>
      </c>
      <c r="U7" s="109">
        <v>0</v>
      </c>
      <c r="V7" s="109">
        <v>0</v>
      </c>
      <c r="W7" s="121">
        <v>8.1999999999999993</v>
      </c>
      <c r="X7" s="188">
        <v>16.899999999999999</v>
      </c>
      <c r="Y7" s="188">
        <v>11.2</v>
      </c>
      <c r="Z7" s="186"/>
      <c r="AA7" s="186"/>
      <c r="AB7" s="186">
        <v>6</v>
      </c>
      <c r="AC7" s="186">
        <v>12</v>
      </c>
      <c r="AD7" s="186">
        <v>13</v>
      </c>
      <c r="AE7" s="186">
        <v>7.4</v>
      </c>
      <c r="AF7" s="186">
        <v>14.2</v>
      </c>
      <c r="AG7" s="186">
        <v>12.2</v>
      </c>
    </row>
    <row r="8" spans="1:33">
      <c r="A8" s="99" t="s">
        <v>30</v>
      </c>
      <c r="B8" s="108">
        <v>0.05</v>
      </c>
      <c r="C8" s="109">
        <v>0.28000000000000003</v>
      </c>
      <c r="D8" s="109">
        <v>0.12</v>
      </c>
      <c r="E8" s="109">
        <v>0.4</v>
      </c>
      <c r="F8" s="113">
        <v>0.12</v>
      </c>
      <c r="G8" s="114">
        <v>1.07</v>
      </c>
      <c r="H8" s="109">
        <v>2.63</v>
      </c>
      <c r="I8" s="200">
        <v>0.34</v>
      </c>
      <c r="J8" s="109">
        <v>7.0000000000000007E-2</v>
      </c>
      <c r="K8" s="109">
        <v>1.19</v>
      </c>
      <c r="L8" s="109">
        <v>3.5</v>
      </c>
      <c r="M8" s="186"/>
      <c r="N8" s="109">
        <v>0.36</v>
      </c>
      <c r="O8" s="109">
        <v>0.34</v>
      </c>
      <c r="P8" s="109">
        <v>1.19</v>
      </c>
      <c r="Q8" s="109">
        <v>38</v>
      </c>
      <c r="R8" s="109">
        <v>17.5</v>
      </c>
      <c r="S8" s="109">
        <v>0</v>
      </c>
      <c r="T8" s="109">
        <v>0</v>
      </c>
      <c r="U8" s="109">
        <v>0.3</v>
      </c>
      <c r="V8" s="109">
        <v>21.5</v>
      </c>
      <c r="W8" s="108">
        <v>0</v>
      </c>
      <c r="X8" s="108">
        <v>0.05</v>
      </c>
      <c r="Y8" s="188">
        <v>1.59</v>
      </c>
      <c r="Z8" s="186">
        <v>40</v>
      </c>
      <c r="AA8" s="186"/>
      <c r="AB8" s="186">
        <v>5</v>
      </c>
      <c r="AC8" s="186">
        <v>0.17</v>
      </c>
      <c r="AD8" s="186">
        <v>0.95</v>
      </c>
      <c r="AE8" s="186">
        <v>0.75</v>
      </c>
      <c r="AF8" s="186">
        <v>0.02</v>
      </c>
      <c r="AG8" s="186">
        <v>0.23</v>
      </c>
    </row>
    <row r="9" spans="1:33">
      <c r="A9" s="99" t="s">
        <v>31</v>
      </c>
      <c r="B9" s="196">
        <v>0.14000000000000001</v>
      </c>
      <c r="C9" s="198">
        <v>0.04</v>
      </c>
      <c r="D9" s="198">
        <v>0.05</v>
      </c>
      <c r="E9" s="198">
        <v>0.1</v>
      </c>
      <c r="F9" s="197">
        <v>0.23</v>
      </c>
      <c r="G9" s="199">
        <v>7.0000000000000007E-2</v>
      </c>
      <c r="H9" s="198">
        <v>2.23</v>
      </c>
      <c r="I9" s="197">
        <v>0.3</v>
      </c>
      <c r="J9" s="198">
        <v>0.55000000000000004</v>
      </c>
      <c r="K9" s="198">
        <v>0.15</v>
      </c>
      <c r="L9" s="198">
        <v>0.14000000000000001</v>
      </c>
      <c r="M9" s="186">
        <v>2.7</v>
      </c>
      <c r="N9" s="198">
        <v>0.12</v>
      </c>
      <c r="O9" s="198">
        <v>0.24</v>
      </c>
      <c r="P9" s="198">
        <v>0.09</v>
      </c>
      <c r="Q9" s="109">
        <v>0</v>
      </c>
      <c r="R9" s="109">
        <v>9.5</v>
      </c>
      <c r="S9" s="109">
        <v>0</v>
      </c>
      <c r="T9" s="109">
        <v>0</v>
      </c>
      <c r="U9" s="109">
        <v>0</v>
      </c>
      <c r="V9" s="109">
        <v>18.7</v>
      </c>
      <c r="W9" s="108">
        <v>0</v>
      </c>
      <c r="X9" s="201">
        <v>0.112</v>
      </c>
      <c r="Y9" s="201">
        <v>7.0000000000000007E-2</v>
      </c>
      <c r="Z9" s="186">
        <v>18</v>
      </c>
      <c r="AA9" s="186">
        <v>2.7</v>
      </c>
      <c r="AB9" s="186">
        <v>0.55000000000000004</v>
      </c>
      <c r="AC9" s="186">
        <v>0.05</v>
      </c>
      <c r="AD9" s="186">
        <v>0.13</v>
      </c>
      <c r="AE9" s="186">
        <v>0.13</v>
      </c>
      <c r="AF9" s="186">
        <v>0.45</v>
      </c>
      <c r="AG9" s="186">
        <v>0.08</v>
      </c>
    </row>
    <row r="10" spans="1:33">
      <c r="A10" s="99" t="s">
        <v>32</v>
      </c>
      <c r="B10" s="176">
        <v>0.28936800000000001</v>
      </c>
      <c r="C10" s="178">
        <v>7.0000000000000007E-2</v>
      </c>
      <c r="D10" s="178">
        <v>0.13</v>
      </c>
      <c r="E10" s="178">
        <v>0</v>
      </c>
      <c r="F10" s="179">
        <v>1.47</v>
      </c>
      <c r="G10" s="182">
        <v>0.62</v>
      </c>
      <c r="H10" s="178">
        <v>1.84</v>
      </c>
      <c r="I10" s="179">
        <v>1.17</v>
      </c>
      <c r="J10" s="178">
        <v>0.3</v>
      </c>
      <c r="K10" s="178">
        <v>7.0000000000000007E-2</v>
      </c>
      <c r="L10" s="178">
        <v>0.13</v>
      </c>
      <c r="M10" s="186"/>
      <c r="N10" s="178">
        <v>0</v>
      </c>
      <c r="O10" s="178">
        <v>1.17</v>
      </c>
      <c r="P10" s="178"/>
      <c r="Q10" s="178">
        <v>0</v>
      </c>
      <c r="R10" s="178">
        <v>0</v>
      </c>
      <c r="S10" s="178">
        <v>0</v>
      </c>
      <c r="T10" s="109">
        <v>0</v>
      </c>
      <c r="U10" s="109">
        <v>0</v>
      </c>
      <c r="V10" s="109">
        <v>0</v>
      </c>
      <c r="W10" s="108">
        <v>0</v>
      </c>
      <c r="X10" s="188">
        <v>4.67</v>
      </c>
      <c r="Y10" s="188"/>
      <c r="Z10" s="186"/>
      <c r="AA10" s="186"/>
      <c r="AB10" s="186"/>
      <c r="AC10" s="186"/>
      <c r="AD10" s="186"/>
      <c r="AE10" s="186"/>
      <c r="AF10" s="186"/>
      <c r="AG10" s="186"/>
    </row>
    <row r="11" spans="1:33">
      <c r="A11" s="99" t="s">
        <v>21</v>
      </c>
      <c r="B11" s="108">
        <v>0.13942399999999999</v>
      </c>
      <c r="C11" s="109">
        <v>0.03</v>
      </c>
      <c r="D11" s="109">
        <v>0.03</v>
      </c>
      <c r="E11" s="109">
        <v>0</v>
      </c>
      <c r="F11" s="113">
        <v>0.23</v>
      </c>
      <c r="G11" s="114">
        <v>0.35</v>
      </c>
      <c r="H11" s="109">
        <v>1.46</v>
      </c>
      <c r="I11" s="113">
        <v>0.57999999999999996</v>
      </c>
      <c r="J11" s="109">
        <v>0.2</v>
      </c>
      <c r="K11" s="109">
        <v>0.03</v>
      </c>
      <c r="L11" s="109">
        <v>0.03</v>
      </c>
      <c r="M11" s="186"/>
      <c r="N11" s="109">
        <v>0</v>
      </c>
      <c r="O11" s="109">
        <v>0.57999999999999996</v>
      </c>
      <c r="P11" s="109"/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8">
        <v>0</v>
      </c>
      <c r="X11" s="188">
        <v>2.42</v>
      </c>
      <c r="Y11" s="188"/>
      <c r="Z11" s="186"/>
      <c r="AA11" s="186"/>
      <c r="AB11" s="186"/>
      <c r="AC11" s="186"/>
      <c r="AD11" s="186"/>
      <c r="AE11" s="186"/>
      <c r="AF11" s="186"/>
      <c r="AG11" s="186"/>
    </row>
    <row r="12" spans="1:33">
      <c r="A12" s="99" t="s">
        <v>22</v>
      </c>
      <c r="B12" s="176">
        <v>0.14994399999999999</v>
      </c>
      <c r="C12" s="177">
        <v>3.7999999999999999E-2</v>
      </c>
      <c r="D12" s="177">
        <v>0.1</v>
      </c>
      <c r="E12" s="178">
        <v>0</v>
      </c>
      <c r="F12" s="179">
        <v>0.18</v>
      </c>
      <c r="G12" s="176" t="s">
        <v>96</v>
      </c>
      <c r="H12" s="178">
        <v>0.38</v>
      </c>
      <c r="I12" s="180">
        <v>0.56999999999999995</v>
      </c>
      <c r="J12" s="178">
        <v>0.1</v>
      </c>
      <c r="K12" s="177">
        <v>3.7999999999999999E-2</v>
      </c>
      <c r="L12" s="177">
        <v>0.1</v>
      </c>
      <c r="M12" s="186"/>
      <c r="N12" s="178">
        <v>0</v>
      </c>
      <c r="O12" s="177">
        <v>0.56999999999999995</v>
      </c>
      <c r="P12" s="178"/>
      <c r="Q12" s="178">
        <v>0</v>
      </c>
      <c r="R12" s="178">
        <v>0</v>
      </c>
      <c r="S12" s="178">
        <v>0</v>
      </c>
      <c r="T12" s="109">
        <v>0</v>
      </c>
      <c r="U12" s="109">
        <v>0</v>
      </c>
      <c r="V12" s="109">
        <v>0</v>
      </c>
      <c r="W12" s="108">
        <v>0</v>
      </c>
      <c r="X12" s="188"/>
      <c r="Y12" s="188"/>
      <c r="Z12" s="186"/>
      <c r="AA12" s="186"/>
      <c r="AB12" s="186"/>
      <c r="AC12" s="186"/>
      <c r="AD12" s="186"/>
      <c r="AE12" s="186"/>
      <c r="AF12" s="186"/>
      <c r="AG12" s="186"/>
    </row>
    <row r="13" spans="1:33">
      <c r="A13" s="99" t="s">
        <v>23</v>
      </c>
      <c r="B13" s="108">
        <v>0.20203200000000002</v>
      </c>
      <c r="C13" s="109">
        <v>7.0000000000000007E-2</v>
      </c>
      <c r="D13" s="109">
        <v>0.19</v>
      </c>
      <c r="E13" s="109">
        <v>0</v>
      </c>
      <c r="F13" s="113">
        <v>0.3</v>
      </c>
      <c r="G13" s="108">
        <v>1.32</v>
      </c>
      <c r="H13" s="109">
        <v>4.08</v>
      </c>
      <c r="I13" s="113">
        <v>2.61</v>
      </c>
      <c r="J13" s="109">
        <v>0.59</v>
      </c>
      <c r="K13" s="109">
        <v>7.0000000000000007E-2</v>
      </c>
      <c r="L13" s="109">
        <v>0.19</v>
      </c>
      <c r="M13" s="186"/>
      <c r="N13" s="109">
        <v>0</v>
      </c>
      <c r="O13" s="109">
        <v>2.61</v>
      </c>
      <c r="P13" s="109"/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8">
        <v>0</v>
      </c>
      <c r="X13" s="188">
        <v>3.8</v>
      </c>
      <c r="Y13" s="188"/>
      <c r="Z13" s="186"/>
      <c r="AA13" s="186"/>
      <c r="AB13" s="186"/>
      <c r="AC13" s="186"/>
      <c r="AD13" s="186">
        <v>3.6</v>
      </c>
      <c r="AE13" s="186"/>
      <c r="AF13" s="186"/>
      <c r="AG13" s="186"/>
    </row>
    <row r="14" spans="1:33">
      <c r="A14" s="99" t="s">
        <v>24</v>
      </c>
      <c r="B14" s="176">
        <v>0.320936</v>
      </c>
      <c r="C14" s="178">
        <v>0.13</v>
      </c>
      <c r="D14" s="178">
        <v>0</v>
      </c>
      <c r="E14" s="178">
        <v>0</v>
      </c>
      <c r="F14" s="179">
        <v>1.89</v>
      </c>
      <c r="G14" s="176">
        <v>1.17</v>
      </c>
      <c r="H14" s="178">
        <v>3.57</v>
      </c>
      <c r="I14" s="179">
        <v>3.26</v>
      </c>
      <c r="J14" s="178">
        <v>0.89</v>
      </c>
      <c r="K14" s="178">
        <v>0.13</v>
      </c>
      <c r="L14" s="178">
        <v>0</v>
      </c>
      <c r="M14" s="186"/>
      <c r="N14" s="178">
        <v>0</v>
      </c>
      <c r="O14" s="178">
        <v>3.26</v>
      </c>
      <c r="P14" s="178"/>
      <c r="Q14" s="178">
        <v>0</v>
      </c>
      <c r="R14" s="178">
        <v>0</v>
      </c>
      <c r="S14" s="178">
        <v>0</v>
      </c>
      <c r="T14" s="109">
        <v>0</v>
      </c>
      <c r="U14" s="109">
        <v>0</v>
      </c>
      <c r="V14" s="109">
        <v>0</v>
      </c>
      <c r="W14" s="108">
        <v>0</v>
      </c>
      <c r="X14" s="188">
        <v>7.4</v>
      </c>
      <c r="Y14" s="188"/>
      <c r="Z14" s="186"/>
      <c r="AA14" s="186"/>
      <c r="AB14" s="186"/>
      <c r="AC14" s="186"/>
      <c r="AD14" s="186"/>
      <c r="AE14" s="186"/>
      <c r="AF14" s="186"/>
      <c r="AG14" s="186"/>
    </row>
    <row r="15" spans="1:33">
      <c r="A15" s="99" t="s">
        <v>25</v>
      </c>
      <c r="B15" s="176">
        <v>0.32347199999999998</v>
      </c>
      <c r="C15" s="178">
        <v>0.1</v>
      </c>
      <c r="D15" s="178">
        <v>0</v>
      </c>
      <c r="E15" s="178">
        <v>0</v>
      </c>
      <c r="F15" s="179">
        <v>0.77</v>
      </c>
      <c r="G15" s="176">
        <v>1.25</v>
      </c>
      <c r="H15" s="178">
        <v>2.56</v>
      </c>
      <c r="I15" s="179">
        <v>1.91</v>
      </c>
      <c r="J15" s="178">
        <v>0.75</v>
      </c>
      <c r="K15" s="178">
        <v>0.1</v>
      </c>
      <c r="L15" s="178">
        <v>0</v>
      </c>
      <c r="M15" s="186"/>
      <c r="N15" s="178">
        <v>0</v>
      </c>
      <c r="O15" s="178">
        <v>1.91</v>
      </c>
      <c r="P15" s="178"/>
      <c r="Q15" s="178">
        <v>0</v>
      </c>
      <c r="R15" s="178">
        <v>0</v>
      </c>
      <c r="S15" s="178">
        <v>0</v>
      </c>
      <c r="T15" s="109">
        <v>0</v>
      </c>
      <c r="U15" s="109">
        <v>0</v>
      </c>
      <c r="V15" s="109">
        <v>0</v>
      </c>
      <c r="W15" s="108">
        <v>0</v>
      </c>
      <c r="X15" s="188">
        <v>5.57</v>
      </c>
      <c r="Y15" s="188"/>
      <c r="Z15" s="186"/>
      <c r="AA15" s="186"/>
      <c r="AB15" s="186"/>
      <c r="AC15" s="186"/>
      <c r="AD15" s="186"/>
      <c r="AE15" s="186"/>
      <c r="AF15" s="186"/>
      <c r="AG15" s="186"/>
    </row>
    <row r="16" spans="1:33">
      <c r="A16" s="99" t="s">
        <v>26</v>
      </c>
      <c r="B16" s="176">
        <v>5.7664000000000007E-2</v>
      </c>
      <c r="C16" s="178">
        <v>0.03</v>
      </c>
      <c r="D16" s="178">
        <v>0</v>
      </c>
      <c r="E16" s="178">
        <v>0</v>
      </c>
      <c r="F16" s="179">
        <v>0.13</v>
      </c>
      <c r="G16" s="178">
        <v>0</v>
      </c>
      <c r="H16" s="178">
        <v>0.53</v>
      </c>
      <c r="I16" s="178">
        <v>0.59</v>
      </c>
      <c r="J16" s="178">
        <v>0.15</v>
      </c>
      <c r="K16" s="178">
        <v>0.03</v>
      </c>
      <c r="L16" s="178">
        <v>0</v>
      </c>
      <c r="M16" s="186"/>
      <c r="N16" s="178">
        <v>0</v>
      </c>
      <c r="O16" s="178">
        <v>0.59</v>
      </c>
      <c r="P16" s="178"/>
      <c r="Q16" s="178">
        <v>0</v>
      </c>
      <c r="R16" s="178">
        <v>0</v>
      </c>
      <c r="S16" s="178">
        <v>0</v>
      </c>
      <c r="T16" s="109">
        <v>0</v>
      </c>
      <c r="U16" s="109">
        <v>0</v>
      </c>
      <c r="V16" s="109">
        <v>0</v>
      </c>
      <c r="W16" s="108">
        <v>0</v>
      </c>
      <c r="X16" s="188">
        <v>1.3</v>
      </c>
      <c r="Y16" s="188"/>
      <c r="Z16" s="186"/>
      <c r="AA16" s="186"/>
      <c r="AB16" s="186"/>
      <c r="AC16" s="186"/>
      <c r="AD16" s="186"/>
      <c r="AE16" s="186"/>
      <c r="AF16" s="186"/>
      <c r="AG16" s="186"/>
    </row>
    <row r="17" spans="1:33">
      <c r="A17" s="99" t="s">
        <v>27</v>
      </c>
      <c r="B17" s="176">
        <v>0.32788800000000001</v>
      </c>
      <c r="C17" s="178">
        <v>0.28999999999999998</v>
      </c>
      <c r="D17" s="178">
        <v>0</v>
      </c>
      <c r="E17" s="178">
        <v>0</v>
      </c>
      <c r="F17" s="179">
        <v>0.67</v>
      </c>
      <c r="G17" s="178">
        <v>1.1299999999999999</v>
      </c>
      <c r="H17" s="178">
        <v>2.0699999999999998</v>
      </c>
      <c r="I17" s="178">
        <v>2.09</v>
      </c>
      <c r="J17" s="178">
        <v>0.68</v>
      </c>
      <c r="K17" s="178">
        <v>0.28999999999999998</v>
      </c>
      <c r="L17" s="178">
        <v>0</v>
      </c>
      <c r="M17" s="186"/>
      <c r="N17" s="178">
        <v>0</v>
      </c>
      <c r="O17" s="178">
        <v>2.09</v>
      </c>
      <c r="P17" s="178"/>
      <c r="Q17" s="178">
        <v>0</v>
      </c>
      <c r="R17" s="178">
        <v>0</v>
      </c>
      <c r="S17" s="178">
        <v>0</v>
      </c>
      <c r="T17" s="109">
        <v>0</v>
      </c>
      <c r="U17" s="109">
        <v>0</v>
      </c>
      <c r="V17" s="109">
        <v>0</v>
      </c>
      <c r="W17" s="108">
        <v>0</v>
      </c>
      <c r="X17" s="188"/>
      <c r="Y17" s="188"/>
      <c r="Z17" s="186"/>
      <c r="AA17" s="186"/>
      <c r="AB17" s="186"/>
      <c r="AC17" s="186"/>
      <c r="AD17" s="186"/>
      <c r="AE17" s="186"/>
      <c r="AF17" s="186"/>
      <c r="AG17" s="186"/>
    </row>
    <row r="18" spans="1:33">
      <c r="A18" s="99" t="s">
        <v>28</v>
      </c>
      <c r="B18" s="176">
        <v>0.24288000000000001</v>
      </c>
      <c r="C18" s="178">
        <v>5.6000000000000001E-2</v>
      </c>
      <c r="D18" s="178">
        <v>0.22</v>
      </c>
      <c r="E18" s="178">
        <v>0</v>
      </c>
      <c r="F18" s="179">
        <v>0.42</v>
      </c>
      <c r="G18" s="178">
        <v>0.91</v>
      </c>
      <c r="H18" s="178">
        <v>2.12</v>
      </c>
      <c r="I18" s="178">
        <v>1.54</v>
      </c>
      <c r="J18" s="178">
        <v>0.48</v>
      </c>
      <c r="K18" s="178">
        <v>5.6000000000000001E-2</v>
      </c>
      <c r="L18" s="178">
        <v>0.22</v>
      </c>
      <c r="M18" s="186"/>
      <c r="N18" s="178">
        <v>0</v>
      </c>
      <c r="O18" s="178">
        <v>1.54</v>
      </c>
      <c r="P18" s="178"/>
      <c r="Q18" s="178">
        <v>0</v>
      </c>
      <c r="R18" s="178">
        <v>0</v>
      </c>
      <c r="S18" s="178">
        <v>0</v>
      </c>
      <c r="T18" s="109">
        <v>0</v>
      </c>
      <c r="U18" s="109">
        <v>0</v>
      </c>
      <c r="V18" s="109">
        <v>0</v>
      </c>
      <c r="W18" s="108">
        <v>0</v>
      </c>
      <c r="X18" s="188">
        <v>3.51</v>
      </c>
      <c r="Y18" s="188"/>
      <c r="Z18" s="186"/>
      <c r="AA18" s="186"/>
      <c r="AB18" s="186"/>
      <c r="AC18" s="186"/>
      <c r="AD18" s="186"/>
      <c r="AE18" s="186"/>
      <c r="AF18" s="186"/>
      <c r="AG18" s="186"/>
    </row>
    <row r="19" spans="1:33">
      <c r="A19" s="99" t="s">
        <v>29</v>
      </c>
      <c r="B19" s="176">
        <v>0.23184000000000002</v>
      </c>
      <c r="C19" s="178">
        <v>0.03</v>
      </c>
      <c r="D19" s="178">
        <v>0</v>
      </c>
      <c r="E19" s="178">
        <v>0</v>
      </c>
      <c r="F19" s="179">
        <v>0.54</v>
      </c>
      <c r="G19" s="178">
        <v>0.96</v>
      </c>
      <c r="H19" s="178">
        <v>2.2000000000000002</v>
      </c>
      <c r="I19" s="178">
        <v>1.92</v>
      </c>
      <c r="J19" s="178">
        <v>0.52</v>
      </c>
      <c r="K19" s="178">
        <v>0.03</v>
      </c>
      <c r="L19" s="178">
        <v>0</v>
      </c>
      <c r="M19" s="186"/>
      <c r="N19" s="178">
        <v>0</v>
      </c>
      <c r="O19" s="178">
        <v>1.92</v>
      </c>
      <c r="P19" s="178"/>
      <c r="Q19" s="178">
        <v>0</v>
      </c>
      <c r="R19" s="178">
        <v>0</v>
      </c>
      <c r="S19" s="178">
        <v>0</v>
      </c>
      <c r="T19" s="109">
        <v>0</v>
      </c>
      <c r="U19" s="109">
        <v>0</v>
      </c>
      <c r="V19" s="109">
        <v>0</v>
      </c>
      <c r="W19" s="108">
        <v>0</v>
      </c>
      <c r="X19" s="188">
        <v>3.7</v>
      </c>
      <c r="Y19" s="188"/>
      <c r="Z19" s="186"/>
      <c r="AA19" s="186"/>
      <c r="AB19" s="186"/>
      <c r="AC19" s="186"/>
      <c r="AD19" s="186"/>
      <c r="AE19" s="186"/>
      <c r="AF19" s="186"/>
      <c r="AG19" s="186"/>
    </row>
    <row r="20" spans="1:33">
      <c r="A20" s="99" t="s">
        <v>47</v>
      </c>
      <c r="B20" s="110">
        <v>89</v>
      </c>
      <c r="C20" s="108">
        <v>37</v>
      </c>
      <c r="D20" s="109">
        <v>30</v>
      </c>
      <c r="E20" s="109">
        <v>8</v>
      </c>
      <c r="F20" s="113">
        <v>91</v>
      </c>
      <c r="G20" s="114">
        <v>30</v>
      </c>
      <c r="H20" s="109">
        <v>91</v>
      </c>
      <c r="I20" s="113">
        <v>90</v>
      </c>
      <c r="J20" s="109">
        <v>91</v>
      </c>
      <c r="K20" s="108">
        <v>23</v>
      </c>
      <c r="L20" s="109">
        <v>22.5</v>
      </c>
      <c r="M20" s="186">
        <v>0</v>
      </c>
      <c r="N20" s="109">
        <v>18</v>
      </c>
      <c r="O20" s="109">
        <v>90</v>
      </c>
      <c r="P20" s="109">
        <v>25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8"/>
      <c r="X20" s="188">
        <v>87.5</v>
      </c>
      <c r="Y20" s="188">
        <v>26</v>
      </c>
      <c r="Z20" s="189">
        <v>70</v>
      </c>
      <c r="AA20" s="186">
        <v>3</v>
      </c>
      <c r="AB20" s="186">
        <v>25</v>
      </c>
      <c r="AC20" s="186">
        <v>16</v>
      </c>
      <c r="AD20" s="186">
        <v>13</v>
      </c>
      <c r="AE20" s="186">
        <v>7.2</v>
      </c>
      <c r="AF20" s="186">
        <v>22</v>
      </c>
      <c r="AG20" s="186">
        <v>8.1999999999999993</v>
      </c>
    </row>
    <row r="21" spans="1:33">
      <c r="M21" s="76"/>
    </row>
    <row r="22" spans="1:33">
      <c r="A22" s="181"/>
      <c r="B22" t="s">
        <v>65</v>
      </c>
      <c r="M22" s="202"/>
    </row>
    <row r="23" spans="1:33">
      <c r="B23" t="s">
        <v>81</v>
      </c>
      <c r="M23" s="92"/>
    </row>
    <row r="24" spans="1:33">
      <c r="M24" s="203"/>
    </row>
    <row r="25" spans="1:33">
      <c r="M25" s="92"/>
    </row>
    <row r="26" spans="1:33" ht="16" thickBot="1"/>
    <row r="27" spans="1:33">
      <c r="A27" s="48"/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N27" s="69"/>
      <c r="O27" s="96"/>
      <c r="P27" s="96"/>
      <c r="Q27" s="96"/>
      <c r="R27" s="97"/>
      <c r="S27" s="98"/>
      <c r="T27" s="81"/>
    </row>
    <row r="28" spans="1:33">
      <c r="A28" s="47"/>
      <c r="B28" s="100"/>
      <c r="C28" s="100"/>
      <c r="D28" s="100"/>
      <c r="E28" s="100"/>
      <c r="F28" s="100"/>
      <c r="G28" s="100"/>
      <c r="H28" s="100"/>
      <c r="I28" s="101"/>
      <c r="J28" s="100"/>
      <c r="K28" s="100"/>
      <c r="L28" s="100"/>
      <c r="M28" s="29"/>
      <c r="N28" s="102"/>
      <c r="O28" s="101"/>
      <c r="P28" s="101"/>
      <c r="Q28" s="53"/>
      <c r="R28" s="101"/>
      <c r="S28" s="90"/>
      <c r="T28" s="82"/>
    </row>
    <row r="29" spans="1:33">
      <c r="A29" s="99"/>
      <c r="B29" s="42"/>
      <c r="C29" s="43"/>
      <c r="D29" s="43"/>
      <c r="E29" s="43"/>
      <c r="F29" s="42"/>
      <c r="G29" s="43"/>
      <c r="H29" s="43"/>
      <c r="I29" s="43"/>
      <c r="J29" s="43"/>
      <c r="K29" s="43"/>
      <c r="L29" s="43"/>
      <c r="N29" s="86"/>
      <c r="O29" s="43"/>
      <c r="P29" s="43"/>
      <c r="Q29" s="43"/>
      <c r="R29" s="43"/>
      <c r="S29" s="90"/>
      <c r="T29" s="89"/>
    </row>
    <row r="30" spans="1:33">
      <c r="A30" s="99"/>
      <c r="B30" s="43"/>
      <c r="C30" s="43"/>
      <c r="D30" s="43"/>
      <c r="E30" s="43"/>
      <c r="F30" s="42"/>
      <c r="G30" s="43"/>
      <c r="H30" s="43"/>
      <c r="I30" s="43"/>
      <c r="J30" s="43"/>
      <c r="K30" s="43"/>
      <c r="L30" s="43"/>
      <c r="M30" s="5"/>
      <c r="N30" s="86"/>
      <c r="O30" s="43"/>
      <c r="P30" s="43"/>
      <c r="Q30" s="88"/>
      <c r="R30" s="44"/>
      <c r="S30" s="90"/>
      <c r="T30" s="89"/>
    </row>
    <row r="31" spans="1:33">
      <c r="A31" s="99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N31" s="43"/>
      <c r="O31" s="43"/>
      <c r="P31" s="43"/>
      <c r="Q31" s="43"/>
      <c r="R31" s="44"/>
      <c r="S31" s="90"/>
      <c r="T31" s="89"/>
    </row>
    <row r="32" spans="1:33" ht="16">
      <c r="A32" s="99"/>
      <c r="B32" s="43"/>
      <c r="C32" s="43"/>
      <c r="D32" s="43"/>
      <c r="E32" s="43"/>
      <c r="F32" s="42"/>
      <c r="G32" s="43"/>
      <c r="H32" s="43"/>
      <c r="I32" s="43"/>
      <c r="J32" s="43"/>
      <c r="K32" s="43"/>
      <c r="L32" s="43"/>
      <c r="M32" s="55"/>
      <c r="N32" s="86"/>
      <c r="O32" s="43"/>
      <c r="P32" s="43"/>
      <c r="Q32" s="43"/>
      <c r="R32" s="44"/>
      <c r="S32" s="90"/>
      <c r="T32" s="89"/>
    </row>
    <row r="33" spans="1:20" ht="16">
      <c r="A33" s="99"/>
      <c r="B33" s="42"/>
      <c r="C33" s="43"/>
      <c r="D33" s="43"/>
      <c r="E33" s="43"/>
      <c r="F33" s="49"/>
      <c r="G33" s="43"/>
      <c r="H33" s="43"/>
      <c r="I33" s="43"/>
      <c r="J33" s="43"/>
      <c r="K33" s="43"/>
      <c r="L33" s="43"/>
      <c r="M33" s="78"/>
      <c r="N33" s="86"/>
      <c r="O33" s="43"/>
      <c r="P33" s="43"/>
      <c r="Q33" s="43"/>
      <c r="R33" s="44"/>
      <c r="S33" s="90"/>
      <c r="T33" s="89"/>
    </row>
    <row r="34" spans="1:20">
      <c r="A34" s="99"/>
      <c r="B34" s="42"/>
      <c r="C34" s="43"/>
      <c r="D34" s="43"/>
      <c r="E34" s="43"/>
      <c r="F34" s="42"/>
      <c r="G34" s="43"/>
      <c r="H34" s="43"/>
      <c r="I34" s="43"/>
      <c r="J34" s="43"/>
      <c r="K34" s="43"/>
      <c r="L34" s="43"/>
      <c r="M34" s="2"/>
      <c r="N34" s="86"/>
      <c r="O34" s="43"/>
      <c r="P34" s="43"/>
      <c r="Q34" s="43"/>
      <c r="R34" s="44"/>
      <c r="S34" s="90"/>
      <c r="T34" s="89"/>
    </row>
    <row r="35" spans="1:20">
      <c r="A35" s="99"/>
      <c r="B35" s="42"/>
      <c r="C35" s="43"/>
      <c r="D35" s="43"/>
      <c r="E35" s="43"/>
      <c r="F35" s="42"/>
      <c r="G35" s="43"/>
      <c r="H35" s="43"/>
      <c r="I35" s="43"/>
      <c r="J35" s="43"/>
      <c r="K35" s="43"/>
      <c r="L35" s="43"/>
      <c r="M35" s="2"/>
      <c r="N35" s="86"/>
      <c r="O35" s="43"/>
      <c r="P35" s="43"/>
      <c r="Q35" s="43"/>
      <c r="R35" s="44"/>
      <c r="S35" s="90"/>
      <c r="T35" s="89"/>
    </row>
    <row r="36" spans="1:20">
      <c r="A36" s="99"/>
      <c r="B36" s="42"/>
      <c r="C36" s="43"/>
      <c r="D36" s="43"/>
      <c r="E36" s="43"/>
      <c r="F36" s="42"/>
      <c r="G36" s="43"/>
      <c r="H36" s="43"/>
      <c r="I36" s="43"/>
      <c r="J36" s="43"/>
      <c r="K36" s="43"/>
      <c r="L36" s="43"/>
      <c r="M36" s="40"/>
      <c r="N36" s="86"/>
      <c r="O36" s="43"/>
      <c r="P36" s="43"/>
      <c r="Q36" s="43"/>
      <c r="R36" s="44"/>
      <c r="S36" s="90"/>
      <c r="T36" s="89"/>
    </row>
    <row r="37" spans="1:20">
      <c r="A37" s="99"/>
      <c r="B37" s="42"/>
      <c r="C37" s="43"/>
      <c r="D37" s="43"/>
      <c r="E37" s="43"/>
      <c r="F37" s="42"/>
      <c r="G37" s="43"/>
      <c r="H37" s="43"/>
      <c r="I37" s="43"/>
      <c r="J37" s="43"/>
      <c r="K37" s="43"/>
      <c r="L37" s="43"/>
      <c r="M37" s="40"/>
      <c r="N37" s="86"/>
      <c r="O37" s="43"/>
      <c r="P37" s="43"/>
      <c r="Q37" s="43"/>
      <c r="R37" s="44"/>
      <c r="S37" s="90"/>
      <c r="T37" s="89"/>
    </row>
    <row r="38" spans="1:20">
      <c r="A38" s="99"/>
      <c r="B38" s="42"/>
      <c r="C38" s="45"/>
      <c r="D38" s="45"/>
      <c r="E38" s="45"/>
      <c r="F38" s="42"/>
      <c r="G38" s="43"/>
      <c r="H38" s="43"/>
      <c r="I38" s="43"/>
      <c r="J38" s="43"/>
      <c r="K38" s="43"/>
      <c r="L38" s="43"/>
      <c r="M38" s="40"/>
      <c r="N38" s="42"/>
      <c r="O38" s="43"/>
      <c r="P38" s="43"/>
      <c r="Q38" s="43"/>
      <c r="R38" s="44"/>
      <c r="S38" s="90"/>
      <c r="T38" s="89"/>
    </row>
    <row r="39" spans="1:20">
      <c r="A39" s="99"/>
      <c r="B39" s="42"/>
      <c r="C39" s="43"/>
      <c r="D39" s="43"/>
      <c r="E39" s="43"/>
      <c r="F39" s="42"/>
      <c r="G39" s="43"/>
      <c r="H39" s="43"/>
      <c r="I39" s="43"/>
      <c r="J39" s="43"/>
      <c r="K39" s="43"/>
      <c r="L39" s="43"/>
      <c r="M39" s="40"/>
      <c r="N39" s="42"/>
      <c r="O39" s="43"/>
      <c r="P39" s="43"/>
      <c r="Q39" s="43"/>
      <c r="R39" s="44"/>
      <c r="S39" s="90"/>
      <c r="T39" s="89"/>
    </row>
    <row r="40" spans="1:20">
      <c r="A40" s="99"/>
      <c r="B40" s="42"/>
      <c r="C40" s="43"/>
      <c r="D40" s="43"/>
      <c r="E40" s="43"/>
      <c r="F40" s="42"/>
      <c r="G40" s="43"/>
      <c r="H40" s="43"/>
      <c r="I40" s="43"/>
      <c r="J40" s="43"/>
      <c r="K40" s="43"/>
      <c r="L40" s="43"/>
      <c r="M40" s="40"/>
      <c r="N40" s="42"/>
      <c r="O40" s="43"/>
      <c r="P40" s="43"/>
      <c r="Q40" s="43"/>
      <c r="R40" s="44"/>
      <c r="S40" s="90"/>
      <c r="T40" s="89"/>
    </row>
    <row r="41" spans="1:20">
      <c r="A41" s="99"/>
      <c r="B41" s="42"/>
      <c r="C41" s="43"/>
      <c r="D41" s="43"/>
      <c r="E41" s="43"/>
      <c r="F41" s="42"/>
      <c r="G41" s="43"/>
      <c r="H41" s="43"/>
      <c r="I41" s="43"/>
      <c r="J41" s="43"/>
      <c r="K41" s="43"/>
      <c r="L41" s="43"/>
      <c r="M41" s="40"/>
      <c r="N41" s="42"/>
      <c r="O41" s="43"/>
      <c r="P41" s="43"/>
      <c r="Q41" s="43"/>
      <c r="R41" s="44"/>
      <c r="S41" s="90"/>
      <c r="T41" s="89"/>
    </row>
    <row r="42" spans="1:20">
      <c r="A42" s="99"/>
      <c r="B42" s="42"/>
      <c r="C42" s="43"/>
      <c r="D42" s="43"/>
      <c r="E42" s="43"/>
      <c r="F42" s="42"/>
      <c r="G42" s="43"/>
      <c r="H42" s="43"/>
      <c r="I42" s="43"/>
      <c r="J42" s="43"/>
      <c r="K42" s="43"/>
      <c r="L42" s="43"/>
      <c r="M42" s="40"/>
      <c r="N42" s="43"/>
      <c r="O42" s="43"/>
      <c r="P42" s="43"/>
      <c r="Q42" s="43"/>
      <c r="R42" s="44"/>
      <c r="S42" s="90"/>
      <c r="T42" s="89"/>
    </row>
    <row r="43" spans="1:20">
      <c r="A43" s="99"/>
      <c r="B43" s="42"/>
      <c r="C43" s="43"/>
      <c r="D43" s="43"/>
      <c r="E43" s="43"/>
      <c r="F43" s="42"/>
      <c r="G43" s="43"/>
      <c r="H43" s="43"/>
      <c r="I43" s="43"/>
      <c r="J43" s="43"/>
      <c r="K43" s="43"/>
      <c r="L43" s="43"/>
      <c r="M43" s="40"/>
      <c r="N43" s="43"/>
      <c r="O43" s="43"/>
      <c r="P43" s="43"/>
      <c r="Q43" s="43"/>
      <c r="R43" s="44"/>
      <c r="S43" s="90"/>
      <c r="T43" s="89"/>
    </row>
    <row r="44" spans="1:20">
      <c r="A44" s="99"/>
      <c r="B44" s="42"/>
      <c r="C44" s="43"/>
      <c r="D44" s="43"/>
      <c r="E44" s="43"/>
      <c r="F44" s="42"/>
      <c r="G44" s="43"/>
      <c r="H44" s="43"/>
      <c r="I44" s="43"/>
      <c r="J44" s="43"/>
      <c r="K44" s="43"/>
      <c r="L44" s="43"/>
      <c r="M44" s="40"/>
      <c r="N44" s="43"/>
      <c r="O44" s="43"/>
      <c r="P44" s="43"/>
      <c r="Q44" s="46"/>
      <c r="R44" s="44"/>
      <c r="S44" s="90"/>
      <c r="T44" s="89"/>
    </row>
    <row r="45" spans="1:20">
      <c r="A45" s="99"/>
      <c r="B45" s="42"/>
      <c r="C45" s="43"/>
      <c r="D45" s="43"/>
      <c r="E45" s="43"/>
      <c r="F45" s="42"/>
      <c r="G45" s="43"/>
      <c r="H45" s="43"/>
      <c r="I45" s="43"/>
      <c r="J45" s="43"/>
      <c r="K45" s="43"/>
      <c r="L45" s="43"/>
      <c r="M45" s="40"/>
      <c r="N45" s="43"/>
      <c r="O45" s="43"/>
      <c r="P45" s="43"/>
      <c r="Q45" s="43"/>
      <c r="R45" s="44"/>
      <c r="S45" s="90"/>
      <c r="T45" s="89"/>
    </row>
    <row r="46" spans="1:20">
      <c r="A46" s="99"/>
      <c r="B46" s="87"/>
      <c r="C46" s="43"/>
      <c r="D46" s="42"/>
      <c r="E46" s="43"/>
      <c r="F46" s="42"/>
      <c r="G46" s="43"/>
      <c r="H46" s="43"/>
      <c r="I46" s="43"/>
      <c r="J46" s="43"/>
      <c r="K46" s="43"/>
      <c r="L46" s="43"/>
      <c r="M46" s="40"/>
      <c r="N46" s="86"/>
      <c r="O46" s="43"/>
      <c r="P46" s="43"/>
      <c r="Q46" s="43"/>
      <c r="R46" s="44"/>
      <c r="S46" s="90"/>
      <c r="T46" s="89"/>
    </row>
    <row r="47" spans="1:20">
      <c r="A47" s="47"/>
      <c r="B47" s="70"/>
      <c r="C47" s="51"/>
      <c r="D47" s="51"/>
      <c r="E47" s="51"/>
      <c r="F47" s="50"/>
      <c r="G47" s="51"/>
      <c r="H47" s="51"/>
      <c r="I47" s="51"/>
      <c r="J47" s="51"/>
      <c r="K47" s="51"/>
      <c r="L47" s="51"/>
      <c r="M47" s="40"/>
      <c r="N47" s="50"/>
      <c r="O47" s="51"/>
      <c r="P47" s="75"/>
      <c r="Q47" s="76"/>
      <c r="R47" s="91"/>
      <c r="S47" s="92"/>
      <c r="T47" s="83"/>
    </row>
    <row r="48" spans="1:20">
      <c r="A48" s="47"/>
      <c r="B48" s="93"/>
      <c r="C48" s="94"/>
      <c r="D48" s="94"/>
      <c r="E48" s="94"/>
      <c r="F48" s="93"/>
      <c r="G48" s="94"/>
      <c r="H48" s="94"/>
      <c r="I48" s="94"/>
      <c r="J48" s="94"/>
      <c r="K48" s="94"/>
      <c r="L48" s="94"/>
      <c r="M48" s="40"/>
      <c r="N48" s="94"/>
      <c r="O48" s="94"/>
      <c r="P48" s="94"/>
      <c r="Q48" s="94"/>
      <c r="R48" s="94"/>
      <c r="S48" s="90"/>
      <c r="T48" s="82"/>
    </row>
    <row r="49" spans="1:20">
      <c r="A49" s="47"/>
      <c r="B49" s="52"/>
      <c r="C49" s="53"/>
      <c r="D49" s="53"/>
      <c r="E49" s="53"/>
      <c r="F49" s="52"/>
      <c r="G49" s="53"/>
      <c r="H49" s="53"/>
      <c r="I49" s="53"/>
      <c r="J49" s="53"/>
      <c r="K49" s="53"/>
      <c r="L49" s="53"/>
      <c r="M49" s="40"/>
      <c r="N49" s="53"/>
      <c r="O49" s="53"/>
      <c r="P49" s="53"/>
      <c r="Q49" s="53"/>
      <c r="R49" s="53"/>
      <c r="S49" s="90"/>
      <c r="T49" s="82"/>
    </row>
    <row r="50" spans="1:20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40"/>
      <c r="N50" s="28"/>
      <c r="O50" s="28"/>
      <c r="P50" s="28"/>
      <c r="Q50" s="28"/>
      <c r="R50" s="28"/>
      <c r="S50" s="71"/>
      <c r="T50" s="82"/>
    </row>
    <row r="51" spans="1:20">
      <c r="A51" s="32"/>
      <c r="B51" s="33"/>
      <c r="C51" s="31"/>
      <c r="D51" s="31"/>
      <c r="E51" s="31"/>
      <c r="F51" s="29"/>
      <c r="G51" s="29"/>
      <c r="H51" s="29"/>
      <c r="I51" s="29"/>
      <c r="J51" s="29"/>
      <c r="K51" s="29"/>
      <c r="L51" s="29"/>
      <c r="M51" s="40"/>
      <c r="N51" s="29"/>
      <c r="O51" s="29"/>
      <c r="P51" s="29"/>
      <c r="Q51" s="29"/>
      <c r="R51" s="30"/>
      <c r="S51" s="29"/>
      <c r="T51" s="82"/>
    </row>
    <row r="52" spans="1:20">
      <c r="M52" s="40"/>
    </row>
    <row r="53" spans="1:20">
      <c r="M53" s="40"/>
    </row>
    <row r="54" spans="1:20">
      <c r="M54" s="40"/>
    </row>
    <row r="55" spans="1:20">
      <c r="M55" s="40"/>
    </row>
    <row r="56" spans="1:20">
      <c r="M56" s="40"/>
    </row>
    <row r="57" spans="1:20">
      <c r="M57" s="40"/>
    </row>
    <row r="58" spans="1:20">
      <c r="M58" s="40"/>
    </row>
    <row r="59" spans="1:20">
      <c r="M59" s="40"/>
    </row>
    <row r="60" spans="1:20">
      <c r="M60" s="40"/>
    </row>
    <row r="61" spans="1:20">
      <c r="M61" s="40"/>
    </row>
    <row r="62" spans="1:20">
      <c r="M62" s="40"/>
    </row>
    <row r="63" spans="1:20">
      <c r="M63" s="40"/>
    </row>
    <row r="64" spans="1:20">
      <c r="M64" s="40"/>
    </row>
    <row r="65" spans="13:13">
      <c r="M65" s="40"/>
    </row>
    <row r="66" spans="13:13">
      <c r="M66" s="74"/>
    </row>
    <row r="67" spans="13:13">
      <c r="M67" s="74"/>
    </row>
    <row r="68" spans="13:13">
      <c r="M68" s="74"/>
    </row>
    <row r="69" spans="13:13">
      <c r="M69" s="74"/>
    </row>
    <row r="70" spans="13:13">
      <c r="M70" s="40"/>
    </row>
    <row r="71" spans="13:13">
      <c r="M71" s="40"/>
    </row>
    <row r="72" spans="13:13">
      <c r="M72" s="72"/>
    </row>
    <row r="73" spans="13:13">
      <c r="M73" s="72"/>
    </row>
    <row r="74" spans="13:13">
      <c r="M74" s="72"/>
    </row>
    <row r="75" spans="13:13">
      <c r="M75" s="72"/>
    </row>
    <row r="76" spans="13:13">
      <c r="M76" s="73"/>
    </row>
    <row r="77" spans="13:13">
      <c r="M77" s="1"/>
    </row>
    <row r="78" spans="13:13">
      <c r="M78" s="51"/>
    </row>
    <row r="79" spans="13:13">
      <c r="M79" s="72"/>
    </row>
    <row r="80" spans="13:13">
      <c r="M80" s="51"/>
    </row>
    <row r="81" spans="13:13">
      <c r="M81" s="72"/>
    </row>
    <row r="82" spans="13:13">
      <c r="M82" s="51"/>
    </row>
    <row r="83" spans="13:13">
      <c r="M83" s="72"/>
    </row>
    <row r="84" spans="13:13">
      <c r="M84" s="72"/>
    </row>
    <row r="85" spans="13:13">
      <c r="M85" s="72"/>
    </row>
    <row r="86" spans="13:13">
      <c r="M86" s="72"/>
    </row>
    <row r="87" spans="13:13">
      <c r="M87" s="72"/>
    </row>
    <row r="88" spans="13:13">
      <c r="M88" s="72"/>
    </row>
    <row r="89" spans="13:13">
      <c r="M89" s="72"/>
    </row>
    <row r="90" spans="13:13">
      <c r="M90" s="72"/>
    </row>
    <row r="91" spans="13:13">
      <c r="M91" s="72"/>
    </row>
    <row r="92" spans="13:13">
      <c r="M92" s="72"/>
    </row>
    <row r="93" spans="13:13">
      <c r="M93" s="72"/>
    </row>
    <row r="94" spans="13:13">
      <c r="M94" s="72"/>
    </row>
    <row r="95" spans="13:13">
      <c r="M95" s="72"/>
    </row>
    <row r="96" spans="13:13">
      <c r="M96" s="72"/>
    </row>
    <row r="97" spans="13:13">
      <c r="M97" s="72"/>
    </row>
    <row r="98" spans="13:13">
      <c r="M98" s="72"/>
    </row>
    <row r="99" spans="13:13">
      <c r="M99" s="72"/>
    </row>
    <row r="100" spans="13:13">
      <c r="M100" s="72"/>
    </row>
    <row r="101" spans="13:13">
      <c r="M101" s="72"/>
    </row>
    <row r="102" spans="13:13">
      <c r="M102" s="72"/>
    </row>
    <row r="103" spans="13:13">
      <c r="M103" s="72"/>
    </row>
    <row r="104" spans="13:13">
      <c r="M104" s="72"/>
    </row>
    <row r="105" spans="13:13">
      <c r="M105" s="72"/>
    </row>
    <row r="106" spans="13:13">
      <c r="M106" s="72"/>
    </row>
    <row r="107" spans="13:13">
      <c r="M107" s="72"/>
    </row>
    <row r="108" spans="13:13">
      <c r="M108" s="72"/>
    </row>
    <row r="109" spans="13:13">
      <c r="M109" s="72"/>
    </row>
    <row r="110" spans="13:13">
      <c r="M110" s="72"/>
    </row>
    <row r="111" spans="13:13">
      <c r="M111" s="72"/>
    </row>
    <row r="112" spans="13:13">
      <c r="M112" s="72"/>
    </row>
    <row r="113" spans="13:13">
      <c r="M113" s="72"/>
    </row>
    <row r="114" spans="13:13">
      <c r="M114" s="72"/>
    </row>
    <row r="115" spans="13:13">
      <c r="M115" s="72"/>
    </row>
    <row r="116" spans="13:13">
      <c r="M116" s="72"/>
    </row>
    <row r="117" spans="13:13">
      <c r="M117" s="72"/>
    </row>
    <row r="118" spans="13:13">
      <c r="M118" s="72"/>
    </row>
    <row r="119" spans="13:13">
      <c r="M119" s="72"/>
    </row>
    <row r="120" spans="13:13">
      <c r="M120" s="72"/>
    </row>
    <row r="121" spans="13:13">
      <c r="M121" s="72"/>
    </row>
    <row r="122" spans="13:13">
      <c r="M122" s="72"/>
    </row>
    <row r="123" spans="13:13">
      <c r="M123" s="72"/>
    </row>
    <row r="124" spans="13:13">
      <c r="M124" s="72"/>
    </row>
    <row r="125" spans="13:13">
      <c r="M125" s="72"/>
    </row>
    <row r="126" spans="13:13">
      <c r="M126" s="72"/>
    </row>
    <row r="127" spans="13:13">
      <c r="M127" s="72"/>
    </row>
    <row r="128" spans="13:13">
      <c r="M128" s="72"/>
    </row>
    <row r="129" spans="13:13">
      <c r="M129" s="72"/>
    </row>
    <row r="130" spans="13:13">
      <c r="M130" s="72"/>
    </row>
    <row r="131" spans="13:13">
      <c r="M131" s="72"/>
    </row>
    <row r="132" spans="13:13">
      <c r="M132" s="72"/>
    </row>
    <row r="133" spans="13:13">
      <c r="M133" s="72"/>
    </row>
    <row r="134" spans="13:13">
      <c r="M134" s="72"/>
    </row>
    <row r="135" spans="13:13">
      <c r="M135" s="72"/>
    </row>
    <row r="136" spans="13:13">
      <c r="M136" s="72"/>
    </row>
    <row r="137" spans="13:13">
      <c r="M137" s="72"/>
    </row>
    <row r="138" spans="13:13">
      <c r="M138" s="72"/>
    </row>
    <row r="139" spans="13:13">
      <c r="M139" s="72"/>
    </row>
    <row r="140" spans="13:13">
      <c r="M140" s="72"/>
    </row>
    <row r="141" spans="13:13">
      <c r="M141" s="72"/>
    </row>
    <row r="142" spans="13:13">
      <c r="M142" s="72"/>
    </row>
    <row r="143" spans="13:13">
      <c r="M143" s="72"/>
    </row>
    <row r="144" spans="13:13">
      <c r="M144" s="72"/>
    </row>
    <row r="145" spans="13:13">
      <c r="M145" s="72"/>
    </row>
    <row r="146" spans="13:13">
      <c r="M146" s="72"/>
    </row>
    <row r="147" spans="13:13">
      <c r="M147" s="72"/>
    </row>
    <row r="148" spans="13:13">
      <c r="M148" s="72"/>
    </row>
    <row r="149" spans="13:13">
      <c r="M149" s="72"/>
    </row>
    <row r="150" spans="13:13">
      <c r="M150" s="72"/>
    </row>
    <row r="151" spans="13:13">
      <c r="M151" s="72"/>
    </row>
    <row r="152" spans="13:13">
      <c r="M152" s="72"/>
    </row>
    <row r="153" spans="13:13">
      <c r="M153" s="72"/>
    </row>
    <row r="154" spans="13:13">
      <c r="M154" s="72"/>
    </row>
    <row r="155" spans="13:13">
      <c r="M155" s="72"/>
    </row>
    <row r="156" spans="13:13">
      <c r="M156" s="72"/>
    </row>
    <row r="157" spans="13:13">
      <c r="M157" s="72"/>
    </row>
    <row r="158" spans="13:13">
      <c r="M158" s="72"/>
    </row>
    <row r="159" spans="13:13">
      <c r="M159" s="72"/>
    </row>
    <row r="160" spans="13:13">
      <c r="M160" s="72"/>
    </row>
    <row r="161" spans="13:13">
      <c r="M161" s="72"/>
    </row>
    <row r="162" spans="13:13">
      <c r="M162" s="72"/>
    </row>
    <row r="163" spans="13:13">
      <c r="M163" s="72"/>
    </row>
    <row r="164" spans="13:13">
      <c r="M164" s="72"/>
    </row>
    <row r="165" spans="13:13">
      <c r="M165" s="72"/>
    </row>
    <row r="166" spans="13:13">
      <c r="M166" s="72"/>
    </row>
    <row r="167" spans="13:13">
      <c r="M167" s="72"/>
    </row>
    <row r="168" spans="13:13">
      <c r="M168" s="72"/>
    </row>
    <row r="169" spans="13:13">
      <c r="M169" s="1"/>
    </row>
    <row r="170" spans="13:13">
      <c r="M170" s="1"/>
    </row>
    <row r="171" spans="13:13">
      <c r="M171" s="1"/>
    </row>
    <row r="172" spans="13:13">
      <c r="M172" s="1"/>
    </row>
    <row r="173" spans="13:13">
      <c r="M173" s="1"/>
    </row>
    <row r="174" spans="13:13">
      <c r="M174" s="1"/>
    </row>
    <row r="175" spans="13:13">
      <c r="M175" s="1"/>
    </row>
    <row r="176" spans="13:13">
      <c r="M176" s="1"/>
    </row>
    <row r="177" spans="13:13">
      <c r="M177" s="1"/>
    </row>
    <row r="178" spans="13:13">
      <c r="M178" s="1"/>
    </row>
    <row r="179" spans="13:13">
      <c r="M179" s="1"/>
    </row>
    <row r="180" spans="13:13">
      <c r="M180" s="1"/>
    </row>
    <row r="181" spans="13:13">
      <c r="M181" s="1"/>
    </row>
    <row r="182" spans="13:13">
      <c r="M182" s="1"/>
    </row>
    <row r="183" spans="13:13">
      <c r="M183" s="1"/>
    </row>
    <row r="184" spans="13:13">
      <c r="M184" s="1"/>
    </row>
    <row r="185" spans="13:13">
      <c r="M185" s="1"/>
    </row>
    <row r="186" spans="13:13">
      <c r="M186" s="1"/>
    </row>
    <row r="187" spans="13:13">
      <c r="M187" s="1"/>
    </row>
    <row r="188" spans="13:13">
      <c r="M188" s="1"/>
    </row>
    <row r="189" spans="13:13">
      <c r="M189" s="1"/>
    </row>
    <row r="190" spans="13:13">
      <c r="M190" s="1"/>
    </row>
    <row r="191" spans="13:13">
      <c r="M191" s="1"/>
    </row>
    <row r="192" spans="13:13">
      <c r="M192" s="1"/>
    </row>
    <row r="193" spans="13:13">
      <c r="M193" s="1"/>
    </row>
    <row r="194" spans="13:13">
      <c r="M194" s="1"/>
    </row>
    <row r="195" spans="13:13">
      <c r="M195" s="1"/>
    </row>
    <row r="196" spans="13:13">
      <c r="M196" s="1"/>
    </row>
    <row r="197" spans="13:13">
      <c r="M197" s="1"/>
    </row>
    <row r="198" spans="13:13">
      <c r="M198" s="1"/>
    </row>
    <row r="199" spans="13:13">
      <c r="M199" s="1"/>
    </row>
    <row r="200" spans="13:13">
      <c r="M200" s="1"/>
    </row>
    <row r="201" spans="13:13">
      <c r="M201" s="1"/>
    </row>
    <row r="202" spans="13:13">
      <c r="M202" s="1"/>
    </row>
    <row r="203" spans="13:13">
      <c r="M203" s="1"/>
    </row>
    <row r="204" spans="13:13">
      <c r="M204" s="1"/>
    </row>
    <row r="205" spans="13:13">
      <c r="M205" s="1"/>
    </row>
    <row r="206" spans="13:13">
      <c r="M206" s="1"/>
    </row>
    <row r="207" spans="13:13">
      <c r="M207" s="1"/>
    </row>
    <row r="208" spans="13:13">
      <c r="M208" s="1"/>
    </row>
    <row r="209" spans="13:13">
      <c r="M209" s="1"/>
    </row>
    <row r="210" spans="13:13">
      <c r="M210" s="1"/>
    </row>
    <row r="211" spans="13:13">
      <c r="M211" s="1"/>
    </row>
    <row r="212" spans="13:13">
      <c r="M212" s="1"/>
    </row>
    <row r="213" spans="13:13">
      <c r="M213" s="1"/>
    </row>
    <row r="214" spans="13:13">
      <c r="M214" s="1"/>
    </row>
    <row r="215" spans="13:13">
      <c r="M215" s="1"/>
    </row>
    <row r="216" spans="13:13">
      <c r="M216" s="1"/>
    </row>
    <row r="217" spans="13:13">
      <c r="M217" s="1"/>
    </row>
    <row r="218" spans="13:13">
      <c r="M218" s="1"/>
    </row>
    <row r="219" spans="13:13">
      <c r="M219" s="1"/>
    </row>
    <row r="220" spans="13:13">
      <c r="M220" s="1"/>
    </row>
    <row r="221" spans="13:13">
      <c r="M221" s="1"/>
    </row>
    <row r="222" spans="13:13">
      <c r="M222" s="1"/>
    </row>
    <row r="223" spans="13:13">
      <c r="M223" s="1"/>
    </row>
    <row r="224" spans="13:13">
      <c r="M224" s="1"/>
    </row>
    <row r="225" spans="13:13">
      <c r="M225" s="1"/>
    </row>
    <row r="226" spans="13:13">
      <c r="M226" s="1"/>
    </row>
    <row r="227" spans="13:13">
      <c r="M227" s="1"/>
    </row>
    <row r="228" spans="13:13">
      <c r="M228" s="1"/>
    </row>
    <row r="229" spans="13:13">
      <c r="M229" s="1"/>
    </row>
    <row r="230" spans="13:13">
      <c r="M230" s="1"/>
    </row>
    <row r="231" spans="13:13">
      <c r="M231" s="1"/>
    </row>
    <row r="232" spans="13:13">
      <c r="M232" s="1"/>
    </row>
    <row r="233" spans="13:13">
      <c r="M233" s="1"/>
    </row>
    <row r="234" spans="13:13">
      <c r="M234" s="1"/>
    </row>
    <row r="235" spans="13:13">
      <c r="M235" s="1"/>
    </row>
    <row r="236" spans="13:13">
      <c r="M236" s="1"/>
    </row>
    <row r="237" spans="13:13">
      <c r="M237" s="1"/>
    </row>
    <row r="238" spans="13:13">
      <c r="M238" s="1"/>
    </row>
    <row r="239" spans="13:13">
      <c r="M239" s="1"/>
    </row>
    <row r="240" spans="13:13">
      <c r="M240" s="1"/>
    </row>
    <row r="241" spans="13:13">
      <c r="M241" s="1"/>
    </row>
    <row r="242" spans="13:13">
      <c r="M242" s="1"/>
    </row>
    <row r="243" spans="13:13">
      <c r="M243" s="1"/>
    </row>
    <row r="244" spans="13:13">
      <c r="M244" s="1"/>
    </row>
    <row r="245" spans="13:13">
      <c r="M245" s="1"/>
    </row>
    <row r="246" spans="13:13">
      <c r="M246" s="1"/>
    </row>
    <row r="247" spans="13:13">
      <c r="M247" s="1"/>
    </row>
    <row r="248" spans="13:13">
      <c r="M248" s="1"/>
    </row>
    <row r="249" spans="13:13">
      <c r="M249" s="1"/>
    </row>
    <row r="250" spans="13:13">
      <c r="M250" s="1"/>
    </row>
    <row r="251" spans="13:13">
      <c r="M251" s="1"/>
    </row>
    <row r="252" spans="13:13">
      <c r="M252" s="1"/>
    </row>
    <row r="253" spans="13:13">
      <c r="M25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D390-D60F-4032-9140-7D88A4129879}">
  <sheetPr>
    <tabColor rgb="FF00B0F0"/>
  </sheetPr>
  <dimension ref="A1:N24"/>
  <sheetViews>
    <sheetView topLeftCell="B1" workbookViewId="0">
      <selection activeCell="O30" sqref="O30"/>
    </sheetView>
  </sheetViews>
  <sheetFormatPr baseColWidth="10" defaultColWidth="8.83203125" defaultRowHeight="15"/>
  <cols>
    <col min="1" max="1" width="14.33203125" customWidth="1"/>
  </cols>
  <sheetData>
    <row r="1" spans="1:14" ht="16" thickBot="1">
      <c r="A1" s="122"/>
    </row>
    <row r="2" spans="1:14" ht="14.5" customHeight="1">
      <c r="B2" s="123"/>
      <c r="C2" s="278" t="s">
        <v>49</v>
      </c>
      <c r="D2" s="279"/>
      <c r="E2" s="280" t="s">
        <v>50</v>
      </c>
      <c r="F2" s="281"/>
      <c r="G2" s="282" t="s">
        <v>51</v>
      </c>
      <c r="H2" s="283"/>
      <c r="I2" s="284" t="s">
        <v>52</v>
      </c>
      <c r="J2" s="285"/>
      <c r="K2" s="286" t="s">
        <v>53</v>
      </c>
      <c r="L2" s="287"/>
      <c r="M2" s="276" t="s">
        <v>54</v>
      </c>
      <c r="N2" s="277"/>
    </row>
    <row r="3" spans="1:14">
      <c r="B3" s="124" t="s">
        <v>55</v>
      </c>
      <c r="C3" s="125" t="s">
        <v>56</v>
      </c>
      <c r="D3" s="126" t="s">
        <v>57</v>
      </c>
      <c r="E3" s="127" t="s">
        <v>56</v>
      </c>
      <c r="F3" s="128" t="s">
        <v>57</v>
      </c>
      <c r="G3" s="129" t="s">
        <v>56</v>
      </c>
      <c r="H3" s="130" t="s">
        <v>57</v>
      </c>
      <c r="I3" s="131" t="s">
        <v>56</v>
      </c>
      <c r="J3" s="132" t="s">
        <v>57</v>
      </c>
      <c r="K3" s="133" t="s">
        <v>56</v>
      </c>
      <c r="L3" s="134" t="s">
        <v>57</v>
      </c>
      <c r="M3" s="135" t="s">
        <v>56</v>
      </c>
      <c r="N3" s="136" t="s">
        <v>57</v>
      </c>
    </row>
    <row r="4" spans="1:14">
      <c r="A4" s="137" t="s">
        <v>12</v>
      </c>
      <c r="B4" s="138"/>
    </row>
    <row r="5" spans="1:14">
      <c r="A5" s="139" t="s">
        <v>15</v>
      </c>
      <c r="B5" s="138"/>
      <c r="C5">
        <v>0</v>
      </c>
      <c r="D5">
        <v>1</v>
      </c>
      <c r="E5">
        <v>0</v>
      </c>
      <c r="F5">
        <v>1</v>
      </c>
      <c r="G5">
        <v>0</v>
      </c>
      <c r="H5">
        <v>1</v>
      </c>
      <c r="I5">
        <v>0</v>
      </c>
      <c r="J5">
        <v>1</v>
      </c>
      <c r="K5">
        <v>0</v>
      </c>
      <c r="L5">
        <v>1</v>
      </c>
      <c r="M5">
        <v>0</v>
      </c>
      <c r="N5">
        <v>1</v>
      </c>
    </row>
    <row r="6" spans="1:14">
      <c r="A6" s="175" t="s">
        <v>79</v>
      </c>
      <c r="B6" s="138" t="s">
        <v>11</v>
      </c>
      <c r="C6" s="140">
        <v>16</v>
      </c>
      <c r="D6" s="141">
        <v>100</v>
      </c>
      <c r="E6" s="142">
        <v>20</v>
      </c>
      <c r="F6" s="143">
        <v>100</v>
      </c>
      <c r="G6" s="144">
        <v>18.190000000000001</v>
      </c>
      <c r="H6" s="145">
        <v>100</v>
      </c>
      <c r="I6" s="146">
        <v>16.5</v>
      </c>
      <c r="J6" s="147">
        <v>100</v>
      </c>
      <c r="K6" s="148">
        <v>18.190000000000001</v>
      </c>
      <c r="L6" s="149">
        <v>100</v>
      </c>
      <c r="M6" s="150">
        <v>18.63</v>
      </c>
      <c r="N6" s="151">
        <v>100</v>
      </c>
    </row>
    <row r="7" spans="1:14">
      <c r="A7" s="139" t="s">
        <v>37</v>
      </c>
      <c r="B7" s="138"/>
    </row>
    <row r="8" spans="1:14">
      <c r="A8" s="139" t="s">
        <v>38</v>
      </c>
      <c r="B8" s="138"/>
    </row>
    <row r="9" spans="1:14">
      <c r="A9" s="175" t="s">
        <v>62</v>
      </c>
      <c r="B9" s="138" t="s">
        <v>61</v>
      </c>
      <c r="C9" s="152">
        <v>13</v>
      </c>
      <c r="D9" s="153">
        <v>100</v>
      </c>
      <c r="E9" s="154">
        <v>14</v>
      </c>
      <c r="F9" s="155">
        <v>100</v>
      </c>
      <c r="G9" s="156">
        <v>13.5</v>
      </c>
      <c r="H9" s="157">
        <v>100</v>
      </c>
      <c r="I9" s="158">
        <v>13</v>
      </c>
      <c r="J9" s="159">
        <v>100</v>
      </c>
      <c r="K9" s="160">
        <v>12.5</v>
      </c>
      <c r="L9" s="161">
        <v>100</v>
      </c>
      <c r="M9" s="150">
        <v>14</v>
      </c>
      <c r="N9" s="151">
        <v>100</v>
      </c>
    </row>
    <row r="10" spans="1:14">
      <c r="A10" s="139" t="s">
        <v>30</v>
      </c>
      <c r="B10" s="138" t="s">
        <v>11</v>
      </c>
      <c r="C10" s="152">
        <v>0.7</v>
      </c>
      <c r="D10" s="153">
        <v>100</v>
      </c>
      <c r="E10" s="154">
        <v>0.7</v>
      </c>
      <c r="F10" s="155">
        <v>100</v>
      </c>
      <c r="G10" s="156">
        <v>0.66</v>
      </c>
      <c r="H10" s="157">
        <v>100</v>
      </c>
      <c r="I10" s="158">
        <v>0.59</v>
      </c>
      <c r="J10" s="159">
        <v>100</v>
      </c>
      <c r="K10" s="160">
        <v>0.83</v>
      </c>
      <c r="L10" s="161">
        <v>100</v>
      </c>
      <c r="M10" s="150">
        <v>0.8</v>
      </c>
      <c r="N10" s="151">
        <v>100</v>
      </c>
    </row>
    <row r="11" spans="1:14">
      <c r="A11" s="162" t="s">
        <v>58</v>
      </c>
      <c r="B11" s="138" t="s">
        <v>11</v>
      </c>
      <c r="C11" s="152">
        <v>0.2</v>
      </c>
      <c r="D11" s="153">
        <v>40</v>
      </c>
      <c r="E11" s="154">
        <v>0.24</v>
      </c>
      <c r="F11" s="155">
        <v>40</v>
      </c>
      <c r="G11" s="156">
        <v>0.22</v>
      </c>
      <c r="H11" s="157">
        <v>40</v>
      </c>
      <c r="I11" s="158">
        <v>0.21</v>
      </c>
      <c r="J11" s="159">
        <v>40</v>
      </c>
      <c r="K11" s="160">
        <v>0.25</v>
      </c>
      <c r="L11" s="161">
        <v>40</v>
      </c>
      <c r="M11" s="150">
        <v>0.27</v>
      </c>
      <c r="N11" s="151">
        <v>100</v>
      </c>
    </row>
    <row r="12" spans="1:14">
      <c r="A12" s="139" t="s">
        <v>32</v>
      </c>
      <c r="B12" s="138" t="s">
        <v>11</v>
      </c>
    </row>
    <row r="13" spans="1:14">
      <c r="A13" s="139" t="s">
        <v>21</v>
      </c>
      <c r="B13" s="138" t="s">
        <v>11</v>
      </c>
      <c r="C13" s="140">
        <v>0.25</v>
      </c>
      <c r="D13" s="141">
        <v>100</v>
      </c>
      <c r="E13" s="154">
        <v>1.23</v>
      </c>
      <c r="F13" s="155">
        <v>100</v>
      </c>
      <c r="G13" s="156">
        <v>0.98</v>
      </c>
      <c r="H13" s="157">
        <v>100</v>
      </c>
      <c r="I13" s="158">
        <v>0.85</v>
      </c>
      <c r="J13" s="159">
        <v>100</v>
      </c>
      <c r="K13" s="160">
        <v>0.69</v>
      </c>
      <c r="L13" s="161">
        <v>100</v>
      </c>
      <c r="M13" s="150">
        <v>0.87</v>
      </c>
      <c r="N13" s="151">
        <v>100</v>
      </c>
    </row>
    <row r="14" spans="1:14">
      <c r="A14" s="139" t="s">
        <v>22</v>
      </c>
      <c r="B14" s="138" t="s">
        <v>11</v>
      </c>
    </row>
    <row r="15" spans="1:14">
      <c r="A15" s="139" t="s">
        <v>23</v>
      </c>
      <c r="B15" s="138" t="s">
        <v>11</v>
      </c>
      <c r="C15" s="152">
        <v>0.87</v>
      </c>
      <c r="D15" s="153">
        <v>100</v>
      </c>
      <c r="E15" s="154">
        <v>1.23</v>
      </c>
      <c r="F15" s="155">
        <v>100</v>
      </c>
      <c r="G15" s="156">
        <v>0.98</v>
      </c>
      <c r="H15" s="157">
        <v>100</v>
      </c>
      <c r="I15" s="158">
        <v>0.85</v>
      </c>
      <c r="J15" s="159">
        <v>100</v>
      </c>
      <c r="K15" s="160">
        <v>0.69</v>
      </c>
      <c r="L15" s="161">
        <v>100</v>
      </c>
      <c r="M15" s="150">
        <v>0.87</v>
      </c>
      <c r="N15" s="151">
        <v>100</v>
      </c>
    </row>
    <row r="16" spans="1:14">
      <c r="A16" s="139" t="s">
        <v>24</v>
      </c>
      <c r="B16" s="138" t="s">
        <v>11</v>
      </c>
      <c r="C16" s="152"/>
      <c r="D16" s="163"/>
      <c r="E16" s="154"/>
      <c r="F16" s="155"/>
      <c r="G16" s="156"/>
      <c r="H16" s="156"/>
      <c r="I16" s="158"/>
      <c r="J16" s="158"/>
      <c r="K16" s="160"/>
      <c r="L16" s="160"/>
      <c r="M16" s="150"/>
      <c r="N16" s="151"/>
    </row>
    <row r="17" spans="1:14">
      <c r="A17" s="139" t="s">
        <v>25</v>
      </c>
      <c r="B17" s="138" t="s">
        <v>11</v>
      </c>
      <c r="C17" s="152"/>
      <c r="D17" s="153"/>
      <c r="E17" s="154"/>
      <c r="F17" s="155"/>
      <c r="G17" s="156"/>
      <c r="H17" s="157"/>
      <c r="I17" s="158"/>
      <c r="J17" s="159"/>
      <c r="K17" s="160"/>
      <c r="L17" s="161"/>
      <c r="M17" s="150"/>
      <c r="N17" s="151"/>
    </row>
    <row r="18" spans="1:14">
      <c r="A18" s="139" t="s">
        <v>26</v>
      </c>
      <c r="B18" s="138" t="s">
        <v>11</v>
      </c>
      <c r="C18" s="152"/>
      <c r="D18" s="153"/>
      <c r="E18" s="154"/>
      <c r="F18" s="155"/>
      <c r="G18" s="156"/>
      <c r="H18" s="157"/>
      <c r="I18" s="158"/>
      <c r="J18" s="159"/>
      <c r="K18" s="160"/>
      <c r="L18" s="161"/>
      <c r="M18" s="150"/>
      <c r="N18" s="151"/>
    </row>
    <row r="19" spans="1:14">
      <c r="A19" s="139" t="s">
        <v>27</v>
      </c>
      <c r="B19" s="138" t="s">
        <v>11</v>
      </c>
      <c r="C19" s="164"/>
      <c r="D19" s="165"/>
      <c r="E19" s="166"/>
      <c r="F19" s="167"/>
      <c r="G19" s="168"/>
      <c r="H19" s="169"/>
      <c r="I19" s="170"/>
      <c r="J19" s="171"/>
      <c r="K19" s="160"/>
      <c r="L19" s="172"/>
      <c r="M19" s="150"/>
      <c r="N19" s="173"/>
    </row>
    <row r="20" spans="1:14">
      <c r="A20" s="139" t="s">
        <v>28</v>
      </c>
      <c r="B20" s="138" t="s">
        <v>11</v>
      </c>
      <c r="C20" s="152"/>
      <c r="D20" s="153"/>
      <c r="E20" s="154"/>
      <c r="F20" s="155"/>
      <c r="G20" s="156"/>
      <c r="H20" s="157"/>
      <c r="I20" s="158"/>
      <c r="J20" s="159"/>
      <c r="K20" s="160"/>
      <c r="L20" s="161"/>
      <c r="M20" s="150"/>
      <c r="N20" s="151"/>
    </row>
    <row r="21" spans="1:14">
      <c r="A21" s="139" t="s">
        <v>29</v>
      </c>
      <c r="B21" s="138" t="s">
        <v>11</v>
      </c>
      <c r="C21" s="152"/>
      <c r="D21" s="153"/>
      <c r="E21" s="154"/>
      <c r="F21" s="155"/>
      <c r="G21" s="156"/>
      <c r="H21" s="157"/>
      <c r="I21" s="158"/>
      <c r="J21" s="159"/>
      <c r="K21" s="160"/>
      <c r="L21" s="161"/>
      <c r="M21" s="150"/>
      <c r="N21" s="151"/>
    </row>
    <row r="22" spans="1:14">
      <c r="A22" s="139" t="s">
        <v>59</v>
      </c>
      <c r="B22" s="174" t="s">
        <v>11</v>
      </c>
      <c r="C22" s="152">
        <v>88</v>
      </c>
      <c r="D22" s="153">
        <v>100</v>
      </c>
      <c r="E22" s="154">
        <v>0</v>
      </c>
      <c r="F22" s="155">
        <v>100</v>
      </c>
      <c r="G22" s="156">
        <v>0</v>
      </c>
      <c r="H22" s="157">
        <v>100</v>
      </c>
      <c r="I22" s="158">
        <v>0</v>
      </c>
      <c r="J22" s="159">
        <v>100</v>
      </c>
      <c r="K22" s="160">
        <v>0</v>
      </c>
      <c r="L22" s="161">
        <v>100</v>
      </c>
      <c r="M22" s="150">
        <v>0</v>
      </c>
      <c r="N22" s="151">
        <v>100</v>
      </c>
    </row>
    <row r="24" spans="1:14">
      <c r="B24" t="s">
        <v>65</v>
      </c>
    </row>
  </sheetData>
  <mergeCells count="6"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 </vt:lpstr>
      <vt:lpstr>Poultry Examplle</vt:lpstr>
      <vt:lpstr>Swine Example</vt:lpstr>
      <vt:lpstr>Ingredients for Swine</vt:lpstr>
      <vt:lpstr>Specifications for Swine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2024-05-15T01:58:42Z</dcterms:modified>
</cp:coreProperties>
</file>